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2510" activeTab="0"/>
  </bookViews>
  <sheets>
    <sheet name="注文シート" sheetId="1" r:id="rId1"/>
    <sheet name="修正後【弊社記入】" sheetId="2" r:id="rId2"/>
  </sheets>
  <definedNames/>
  <calcPr fullCalcOnLoad="1"/>
</workbook>
</file>

<file path=xl/sharedStrings.xml><?xml version="1.0" encoding="utf-8"?>
<sst xmlns="http://schemas.openxmlformats.org/spreadsheetml/2006/main" count="105" uniqueCount="59">
  <si>
    <t>ふりがな</t>
  </si>
  <si>
    <t>メールアドレス</t>
  </si>
  <si>
    <t>NO.</t>
  </si>
  <si>
    <t>URL</t>
  </si>
  <si>
    <t>サイズ</t>
  </si>
  <si>
    <t>合計（元）</t>
  </si>
  <si>
    <t>合計（円）</t>
  </si>
  <si>
    <t>ご注文合計（円）</t>
  </si>
  <si>
    <t>代行手数料7％
但し、1万円未満は700円</t>
  </si>
  <si>
    <t>お支払合計（円）
1回目のお支払い額</t>
  </si>
  <si>
    <t>（A）</t>
  </si>
  <si>
    <t>修正後</t>
  </si>
  <si>
    <t>修正後ご請求額</t>
  </si>
  <si>
    <t>（B）</t>
  </si>
  <si>
    <t>差　額</t>
  </si>
  <si>
    <t>（B）-（A）</t>
  </si>
  <si>
    <t>お 届 け 先</t>
  </si>
  <si>
    <t>ご注文合計（円）</t>
  </si>
  <si>
    <t>1回目+2回目　総合計</t>
  </si>
  <si>
    <t>商品名</t>
  </si>
  <si>
    <t>店舗</t>
  </si>
  <si>
    <t>色</t>
  </si>
  <si>
    <t>数量</t>
  </si>
  <si>
    <t>発送</t>
  </si>
  <si>
    <t>中国内送料</t>
  </si>
  <si>
    <t>備考欄</t>
  </si>
  <si>
    <t>ご注文シート</t>
  </si>
  <si>
    <t>注文番号</t>
  </si>
  <si>
    <t>最初のご注文日</t>
  </si>
  <si>
    <t>お名前</t>
  </si>
  <si>
    <t>ピースライン.com</t>
  </si>
  <si>
    <t>1回目のお支払い請求</t>
  </si>
  <si>
    <t>ご入金</t>
  </si>
  <si>
    <t>郵便番号</t>
  </si>
  <si>
    <t>大阪府堺市南区桃山台4-23-4</t>
  </si>
  <si>
    <t>修正後</t>
  </si>
  <si>
    <t>ご住所</t>
  </si>
  <si>
    <t>2回目のお支払い請求</t>
  </si>
  <si>
    <t>電話番号</t>
  </si>
  <si>
    <t>レート（時価+1.5円）</t>
  </si>
  <si>
    <t>単価(元）</t>
  </si>
  <si>
    <t>← こちらの金額をお支払いくださいませ。</t>
  </si>
  <si>
    <t>*中国内の送料は実際来てからなので2回目で請求します。</t>
  </si>
  <si>
    <t>発送方法</t>
  </si>
  <si>
    <t>　　←プルダウンでお選びください</t>
  </si>
  <si>
    <t>【振込先】</t>
  </si>
  <si>
    <t>　ゆうちょ（振替）　記号：14020　番号：31460161　口座名：ツジハタ　ナミ</t>
  </si>
  <si>
    <t>　ゆうちょ銀行（普）　支店名：四〇八店 (ﾖﾝｾﾞﾛﾊﾁ)　番号：3146016　口座名：ツジハタ　ナミ</t>
  </si>
  <si>
    <t>　ゆうちょ銀行（普）　支店名：四〇八店 (ﾖﾝｾﾞﾛﾊﾁ)　番号：3146016　口座名：ツジハタ　ナミ</t>
  </si>
  <si>
    <t>問合せ№</t>
  </si>
  <si>
    <t>荷物重さ</t>
  </si>
  <si>
    <t>国際便送料（元）</t>
  </si>
  <si>
    <t>国際便送料（円）</t>
  </si>
  <si>
    <t>国際便送料（円）2回目のお支払い額</t>
  </si>
  <si>
    <t>為替レートの最終更新 0000/00/00</t>
  </si>
  <si>
    <t>レート（時価+1.5円）</t>
  </si>
  <si>
    <t>PL</t>
  </si>
  <si>
    <t>安い発送方法</t>
  </si>
  <si>
    <t>TEL/FAX:072-296-4912
登録番号：T2810327987957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</si>
</sst>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様&quot;"/>
    <numFmt numFmtId="177" formatCode="#,##0&quot;円&quot;"/>
    <numFmt numFmtId="178" formatCode="&quot;1元＝&quot;#,##0.0&quot;円&quot;"/>
    <numFmt numFmtId="179" formatCode="#,##0&quot;kg&quot;"/>
    <numFmt numFmtId="180" formatCode="#,##0&quot;元&quot;"/>
    <numFmt numFmtId="181" formatCode="&quot;〒&quot;@"/>
    <numFmt numFmtId="182" formatCode="&quot;※&quot;@&quot;迄にご入金下さい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76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name val="宋体"/>
      <family val="0"/>
    </font>
    <font>
      <b/>
      <sz val="18"/>
      <color indexed="5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9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mbria"/>
      <family val="3"/>
    </font>
    <font>
      <sz val="9"/>
      <color indexed="8"/>
      <name val="Cambria"/>
      <family val="3"/>
    </font>
    <font>
      <sz val="10"/>
      <color indexed="8"/>
      <name val="Cambria"/>
      <family val="3"/>
    </font>
    <font>
      <sz val="8"/>
      <color indexed="8"/>
      <name val="Cambria"/>
      <family val="3"/>
    </font>
    <font>
      <sz val="12"/>
      <name val="Cambria"/>
      <family val="3"/>
    </font>
    <font>
      <sz val="11"/>
      <color indexed="8"/>
      <name val="Cambria"/>
      <family val="3"/>
    </font>
    <font>
      <b/>
      <sz val="12"/>
      <color rgb="FFFF0000"/>
      <name val="Cambria"/>
      <family val="3"/>
    </font>
    <font>
      <sz val="9"/>
      <color theme="1"/>
      <name val="Cambria"/>
      <family val="3"/>
    </font>
    <font>
      <sz val="9"/>
      <name val="Cambria"/>
      <family val="3"/>
    </font>
    <font>
      <sz val="18"/>
      <name val="Cambria"/>
      <family val="3"/>
    </font>
    <font>
      <sz val="8"/>
      <color theme="1"/>
      <name val="Cambria"/>
      <family val="3"/>
    </font>
    <font>
      <b/>
      <sz val="10"/>
      <color theme="1"/>
      <name val="Cambria"/>
      <family val="3"/>
    </font>
    <font>
      <b/>
      <sz val="12"/>
      <color theme="1"/>
      <name val="Cambria"/>
      <family val="3"/>
    </font>
    <font>
      <b/>
      <sz val="14"/>
      <color theme="1"/>
      <name val="Cambria"/>
      <family val="3"/>
    </font>
    <font>
      <b/>
      <sz val="24"/>
      <color indexed="8"/>
      <name val="Cambria"/>
      <family val="3"/>
    </font>
    <font>
      <b/>
      <sz val="18"/>
      <color theme="1"/>
      <name val="Cambria"/>
      <family val="3"/>
    </font>
    <font>
      <b/>
      <sz val="9"/>
      <color theme="1"/>
      <name val="Cambria"/>
      <family val="3"/>
    </font>
    <font>
      <b/>
      <sz val="14"/>
      <color indexed="8"/>
      <name val="Cambria"/>
      <family val="3"/>
    </font>
    <font>
      <sz val="10"/>
      <name val="Cambria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45"/>
        <bgColor indexed="45"/>
      </patternFill>
    </fill>
    <fill>
      <patternFill patternType="mediumGray">
        <fgColor rgb="FFFF99CC"/>
        <bgColor rgb="FFFF99CC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Fill="0" applyBorder="0">
      <alignment vertical="center"/>
      <protection locked="0"/>
    </xf>
    <xf numFmtId="0" fontId="2" fillId="0" borderId="0" applyFill="0" applyBorder="0">
      <alignment vertical="center"/>
      <protection locked="0"/>
    </xf>
    <xf numFmtId="0" fontId="5" fillId="0" borderId="0">
      <alignment vertical="center"/>
      <protection/>
    </xf>
    <xf numFmtId="0" fontId="39" fillId="0" borderId="0">
      <alignment vertical="center"/>
      <protection/>
    </xf>
    <xf numFmtId="0" fontId="7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14" fontId="58" fillId="33" borderId="10" xfId="63" applyNumberFormat="1" applyFont="1" applyFill="1" applyBorder="1" applyAlignment="1" applyProtection="1">
      <alignment horizontal="center" vertical="center"/>
      <protection locked="0"/>
    </xf>
    <xf numFmtId="0" fontId="59" fillId="34" borderId="10" xfId="63" applyNumberFormat="1" applyFont="1" applyFill="1" applyBorder="1" applyAlignment="1" applyProtection="1">
      <alignment horizontal="center" vertical="center"/>
      <protection locked="0"/>
    </xf>
    <xf numFmtId="177" fontId="58" fillId="33" borderId="10" xfId="63" applyNumberFormat="1" applyFont="1" applyFill="1" applyBorder="1" applyAlignment="1" applyProtection="1">
      <alignment horizontal="center" vertical="center"/>
      <protection locked="0"/>
    </xf>
    <xf numFmtId="177" fontId="58" fillId="35" borderId="10" xfId="63" applyNumberFormat="1" applyFont="1" applyFill="1" applyBorder="1" applyAlignment="1" applyProtection="1">
      <alignment horizontal="center" vertical="center"/>
      <protection locked="0"/>
    </xf>
    <xf numFmtId="14" fontId="58" fillId="35" borderId="10" xfId="63" applyNumberFormat="1" applyFont="1" applyFill="1" applyBorder="1" applyAlignment="1" applyProtection="1">
      <alignment horizontal="center" vertical="center"/>
      <protection locked="0"/>
    </xf>
    <xf numFmtId="0" fontId="60" fillId="34" borderId="10" xfId="63" applyNumberFormat="1" applyFont="1" applyFill="1" applyBorder="1" applyAlignment="1" applyProtection="1">
      <alignment horizontal="center" vertical="center"/>
      <protection locked="0"/>
    </xf>
    <xf numFmtId="0" fontId="61" fillId="0" borderId="10" xfId="64" applyFont="1" applyBorder="1" applyAlignment="1">
      <alignment horizontal="center" vertical="center"/>
      <protection/>
    </xf>
    <xf numFmtId="0" fontId="62" fillId="0" borderId="10" xfId="65" applyFont="1" applyBorder="1" applyAlignment="1">
      <alignment horizontal="center" vertical="center"/>
      <protection/>
    </xf>
    <xf numFmtId="0" fontId="59" fillId="0" borderId="10" xfId="63" applyFont="1" applyBorder="1" applyAlignment="1" applyProtection="1">
      <alignment horizontal="center" vertical="center" wrapText="1"/>
      <protection locked="0"/>
    </xf>
    <xf numFmtId="0" fontId="59" fillId="0" borderId="10" xfId="63" applyFont="1" applyBorder="1" applyAlignment="1" applyProtection="1">
      <alignment vertical="center"/>
      <protection locked="0"/>
    </xf>
    <xf numFmtId="0" fontId="59" fillId="0" borderId="10" xfId="63" applyFont="1" applyBorder="1" applyAlignment="1" applyProtection="1">
      <alignment horizontal="center" vertical="center"/>
      <protection locked="0"/>
    </xf>
    <xf numFmtId="0" fontId="59" fillId="0" borderId="11" xfId="63" applyFont="1" applyBorder="1" applyAlignment="1" applyProtection="1">
      <alignment horizontal="center" vertical="center"/>
      <protection locked="0"/>
    </xf>
    <xf numFmtId="177" fontId="61" fillId="0" borderId="10" xfId="64" applyNumberFormat="1" applyFont="1" applyFill="1" applyBorder="1" applyAlignment="1">
      <alignment vertical="center"/>
      <protection/>
    </xf>
    <xf numFmtId="177" fontId="61" fillId="0" borderId="12" xfId="64" applyNumberFormat="1" applyFont="1" applyFill="1" applyBorder="1" applyAlignment="1">
      <alignment vertical="center"/>
      <protection/>
    </xf>
    <xf numFmtId="0" fontId="57" fillId="0" borderId="0" xfId="0" applyFont="1" applyAlignment="1">
      <alignment horizontal="center"/>
    </xf>
    <xf numFmtId="0" fontId="63" fillId="0" borderId="0" xfId="0" applyFont="1" applyAlignment="1">
      <alignment vertical="center"/>
    </xf>
    <xf numFmtId="0" fontId="59" fillId="0" borderId="10" xfId="65" applyFont="1" applyBorder="1" applyAlignment="1">
      <alignment horizontal="center" vertical="center"/>
      <protection/>
    </xf>
    <xf numFmtId="0" fontId="64" fillId="0" borderId="0" xfId="0" applyFont="1" applyAlignment="1">
      <alignment vertical="center"/>
    </xf>
    <xf numFmtId="182" fontId="65" fillId="0" borderId="0" xfId="0" applyNumberFormat="1" applyFont="1" applyAlignment="1">
      <alignment vertical="center"/>
    </xf>
    <xf numFmtId="0" fontId="59" fillId="0" borderId="10" xfId="62" applyNumberFormat="1" applyFont="1" applyBorder="1" applyAlignment="1" applyProtection="1">
      <alignment horizontal="center" vertical="center"/>
      <protection locked="0"/>
    </xf>
    <xf numFmtId="0" fontId="59" fillId="0" borderId="10" xfId="62" applyFont="1" applyBorder="1" applyAlignment="1" applyProtection="1">
      <alignment horizontal="center" vertical="center" wrapText="1"/>
      <protection locked="0"/>
    </xf>
    <xf numFmtId="0" fontId="64" fillId="0" borderId="0" xfId="0" applyFont="1" applyAlignment="1">
      <alignment/>
    </xf>
    <xf numFmtId="0" fontId="59" fillId="0" borderId="10" xfId="62" applyNumberFormat="1" applyFont="1" applyBorder="1" applyAlignment="1" applyProtection="1">
      <alignment vertical="center"/>
      <protection locked="0"/>
    </xf>
    <xf numFmtId="0" fontId="59" fillId="0" borderId="11" xfId="62" applyFont="1" applyBorder="1" applyAlignment="1" applyProtection="1">
      <alignment horizontal="center" vertical="center"/>
      <protection locked="0"/>
    </xf>
    <xf numFmtId="0" fontId="57" fillId="0" borderId="0" xfId="0" applyFont="1" applyAlignment="1">
      <alignment/>
    </xf>
    <xf numFmtId="179" fontId="61" fillId="0" borderId="10" xfId="64" applyNumberFormat="1" applyFont="1" applyFill="1" applyBorder="1" applyAlignment="1">
      <alignment vertical="center"/>
      <protection/>
    </xf>
    <xf numFmtId="180" fontId="61" fillId="0" borderId="10" xfId="64" applyNumberFormat="1" applyFont="1" applyFill="1" applyBorder="1" applyAlignment="1">
      <alignment vertical="center"/>
      <protection/>
    </xf>
    <xf numFmtId="177" fontId="66" fillId="0" borderId="13" xfId="64" applyNumberFormat="1" applyFont="1" applyFill="1" applyBorder="1" applyAlignment="1">
      <alignment vertical="center"/>
      <protection/>
    </xf>
    <xf numFmtId="177" fontId="58" fillId="36" borderId="10" xfId="63" applyNumberFormat="1" applyFont="1" applyFill="1" applyBorder="1" applyAlignment="1" applyProtection="1">
      <alignment horizontal="center" vertical="center"/>
      <protection locked="0"/>
    </xf>
    <xf numFmtId="14" fontId="58" fillId="36" borderId="10" xfId="63" applyNumberFormat="1" applyFont="1" applyFill="1" applyBorder="1" applyAlignment="1" applyProtection="1">
      <alignment horizontal="center" vertical="center"/>
      <protection locked="0"/>
    </xf>
    <xf numFmtId="0" fontId="59" fillId="35" borderId="10" xfId="63" applyFont="1" applyFill="1" applyBorder="1" applyAlignment="1" applyProtection="1">
      <alignment horizontal="center" vertical="center"/>
      <protection locked="0"/>
    </xf>
    <xf numFmtId="0" fontId="59" fillId="0" borderId="10" xfId="63" applyFont="1" applyBorder="1" applyAlignment="1" applyProtection="1">
      <alignment horizontal="left" vertical="center"/>
      <protection locked="0"/>
    </xf>
    <xf numFmtId="0" fontId="59" fillId="0" borderId="10" xfId="62" applyFont="1" applyBorder="1" applyAlignment="1" applyProtection="1">
      <alignment horizontal="left" vertical="center"/>
      <protection locked="0"/>
    </xf>
    <xf numFmtId="0" fontId="59" fillId="0" borderId="11" xfId="62" applyFont="1" applyBorder="1" applyAlignment="1" applyProtection="1">
      <alignment horizontal="left" vertical="center"/>
      <protection locked="0"/>
    </xf>
    <xf numFmtId="182" fontId="64" fillId="0" borderId="0" xfId="0" applyNumberFormat="1" applyFont="1" applyAlignment="1">
      <alignment vertical="center"/>
    </xf>
    <xf numFmtId="0" fontId="67" fillId="0" borderId="0" xfId="0" applyFont="1" applyAlignment="1">
      <alignment vertical="center"/>
    </xf>
    <xf numFmtId="14" fontId="58" fillId="33" borderId="10" xfId="63" applyNumberFormat="1" applyFont="1" applyFill="1" applyBorder="1" applyAlignment="1" applyProtection="1">
      <alignment horizontal="center" vertical="center"/>
      <protection locked="0"/>
    </xf>
    <xf numFmtId="0" fontId="59" fillId="34" borderId="10" xfId="63" applyNumberFormat="1" applyFont="1" applyFill="1" applyBorder="1" applyAlignment="1" applyProtection="1">
      <alignment horizontal="center" vertical="center"/>
      <protection locked="0"/>
    </xf>
    <xf numFmtId="0" fontId="58" fillId="33" borderId="10" xfId="63" applyFont="1" applyFill="1" applyBorder="1" applyAlignment="1" applyProtection="1">
      <alignment horizontal="center" vertical="center"/>
      <protection locked="0"/>
    </xf>
    <xf numFmtId="0" fontId="8" fillId="37" borderId="14" xfId="0" applyFont="1" applyFill="1" applyBorder="1" applyAlignment="1">
      <alignment vertical="center"/>
    </xf>
    <xf numFmtId="0" fontId="8" fillId="37" borderId="15" xfId="0" applyFont="1" applyFill="1" applyBorder="1" applyAlignment="1">
      <alignment vertical="center"/>
    </xf>
    <xf numFmtId="49" fontId="8" fillId="37" borderId="14" xfId="63" applyNumberFormat="1" applyFont="1" applyFill="1" applyBorder="1" applyAlignment="1" applyProtection="1">
      <alignment vertical="center"/>
      <protection locked="0"/>
    </xf>
    <xf numFmtId="49" fontId="8" fillId="37" borderId="15" xfId="63" applyNumberFormat="1" applyFont="1" applyFill="1" applyBorder="1" applyAlignment="1" applyProtection="1">
      <alignment vertical="center"/>
      <protection locked="0"/>
    </xf>
    <xf numFmtId="0" fontId="58" fillId="35" borderId="10" xfId="63" applyFont="1" applyFill="1" applyBorder="1" applyAlignment="1" applyProtection="1">
      <alignment horizontal="center" vertical="center"/>
      <protection locked="0"/>
    </xf>
    <xf numFmtId="0" fontId="4" fillId="38" borderId="14" xfId="43" applyFill="1" applyBorder="1" applyAlignment="1" applyProtection="1">
      <alignment vertical="center"/>
      <protection locked="0"/>
    </xf>
    <xf numFmtId="0" fontId="10" fillId="38" borderId="15" xfId="43" applyFont="1" applyFill="1" applyBorder="1" applyAlignment="1" applyProtection="1">
      <alignment vertical="center"/>
      <protection locked="0"/>
    </xf>
    <xf numFmtId="0" fontId="68" fillId="0" borderId="16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59" fillId="0" borderId="14" xfId="63" applyFont="1" applyBorder="1" applyAlignment="1" applyProtection="1">
      <alignment horizontal="center" vertical="center"/>
      <protection locked="0"/>
    </xf>
    <xf numFmtId="0" fontId="59" fillId="0" borderId="18" xfId="63" applyFont="1" applyBorder="1" applyAlignment="1" applyProtection="1">
      <alignment horizontal="center" vertical="center"/>
      <protection locked="0"/>
    </xf>
    <xf numFmtId="0" fontId="59" fillId="0" borderId="15" xfId="63" applyFont="1" applyBorder="1" applyAlignment="1" applyProtection="1">
      <alignment horizontal="center" vertical="center"/>
      <protection locked="0"/>
    </xf>
    <xf numFmtId="14" fontId="58" fillId="33" borderId="10" xfId="63" applyNumberFormat="1" applyFont="1" applyFill="1" applyBorder="1" applyAlignment="1" applyProtection="1">
      <alignment horizontal="center" vertical="center"/>
      <protection locked="0"/>
    </xf>
    <xf numFmtId="14" fontId="58" fillId="35" borderId="10" xfId="63" applyNumberFormat="1" applyFont="1" applyFill="1" applyBorder="1" applyAlignment="1" applyProtection="1">
      <alignment horizontal="center" vertical="center"/>
      <protection locked="0"/>
    </xf>
    <xf numFmtId="14" fontId="58" fillId="35" borderId="19" xfId="63" applyNumberFormat="1" applyFont="1" applyFill="1" applyBorder="1" applyAlignment="1" applyProtection="1">
      <alignment vertical="center" wrapText="1"/>
      <protection locked="0"/>
    </xf>
    <xf numFmtId="14" fontId="58" fillId="35" borderId="20" xfId="63" applyNumberFormat="1" applyFont="1" applyFill="1" applyBorder="1" applyAlignment="1" applyProtection="1">
      <alignment vertical="center" wrapText="1"/>
      <protection locked="0"/>
    </xf>
    <xf numFmtId="14" fontId="58" fillId="35" borderId="21" xfId="63" applyNumberFormat="1" applyFont="1" applyFill="1" applyBorder="1" applyAlignment="1" applyProtection="1">
      <alignment vertical="center" wrapText="1"/>
      <protection locked="0"/>
    </xf>
    <xf numFmtId="14" fontId="58" fillId="35" borderId="22" xfId="63" applyNumberFormat="1" applyFont="1" applyFill="1" applyBorder="1" applyAlignment="1" applyProtection="1">
      <alignment vertical="center" wrapText="1"/>
      <protection locked="0"/>
    </xf>
    <xf numFmtId="177" fontId="58" fillId="35" borderId="10" xfId="63" applyNumberFormat="1" applyFont="1" applyFill="1" applyBorder="1" applyAlignment="1" applyProtection="1">
      <alignment horizontal="center" vertical="center"/>
      <protection locked="0"/>
    </xf>
    <xf numFmtId="0" fontId="70" fillId="34" borderId="10" xfId="44" applyFont="1" applyFill="1" applyBorder="1" applyAlignment="1" applyProtection="1">
      <alignment horizontal="center" vertical="center" wrapText="1"/>
      <protection locked="0"/>
    </xf>
    <xf numFmtId="178" fontId="71" fillId="0" borderId="14" xfId="63" applyNumberFormat="1" applyFont="1" applyBorder="1" applyAlignment="1" applyProtection="1">
      <alignment horizontal="center" vertical="center"/>
      <protection locked="0"/>
    </xf>
    <xf numFmtId="178" fontId="71" fillId="0" borderId="18" xfId="63" applyNumberFormat="1" applyFont="1" applyBorder="1" applyAlignment="1" applyProtection="1">
      <alignment horizontal="center" vertical="center"/>
      <protection locked="0"/>
    </xf>
    <xf numFmtId="178" fontId="71" fillId="0" borderId="15" xfId="63" applyNumberFormat="1" applyFont="1" applyBorder="1" applyAlignment="1" applyProtection="1">
      <alignment horizontal="center" vertical="center"/>
      <protection locked="0"/>
    </xf>
    <xf numFmtId="181" fontId="8" fillId="37" borderId="14" xfId="63" applyNumberFormat="1" applyFont="1" applyFill="1" applyBorder="1" applyAlignment="1" applyProtection="1">
      <alignment vertical="center"/>
      <protection locked="0"/>
    </xf>
    <xf numFmtId="181" fontId="8" fillId="37" borderId="15" xfId="63" applyNumberFormat="1" applyFont="1" applyFill="1" applyBorder="1" applyAlignment="1" applyProtection="1">
      <alignment vertical="center"/>
      <protection locked="0"/>
    </xf>
    <xf numFmtId="0" fontId="72" fillId="0" borderId="16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178" fontId="59" fillId="0" borderId="14" xfId="63" applyNumberFormat="1" applyFont="1" applyBorder="1" applyAlignment="1" applyProtection="1">
      <alignment horizontal="center" vertical="center"/>
      <protection locked="0"/>
    </xf>
    <xf numFmtId="178" fontId="59" fillId="0" borderId="18" xfId="63" applyNumberFormat="1" applyFont="1" applyBorder="1" applyAlignment="1" applyProtection="1">
      <alignment horizontal="center" vertical="center"/>
      <protection locked="0"/>
    </xf>
    <xf numFmtId="178" fontId="59" fillId="0" borderId="15" xfId="63" applyNumberFormat="1" applyFont="1" applyBorder="1" applyAlignment="1" applyProtection="1">
      <alignment horizontal="center" vertical="center"/>
      <protection locked="0"/>
    </xf>
    <xf numFmtId="0" fontId="9" fillId="37" borderId="19" xfId="63" applyNumberFormat="1" applyFont="1" applyFill="1" applyBorder="1" applyAlignment="1" applyProtection="1">
      <alignment vertical="center"/>
      <protection locked="0"/>
    </xf>
    <xf numFmtId="0" fontId="9" fillId="37" borderId="20" xfId="63" applyNumberFormat="1" applyFont="1" applyFill="1" applyBorder="1" applyAlignment="1" applyProtection="1">
      <alignment vertical="center"/>
      <protection locked="0"/>
    </xf>
    <xf numFmtId="0" fontId="9" fillId="37" borderId="21" xfId="63" applyNumberFormat="1" applyFont="1" applyFill="1" applyBorder="1" applyAlignment="1" applyProtection="1">
      <alignment vertical="center"/>
      <protection locked="0"/>
    </xf>
    <xf numFmtId="0" fontId="9" fillId="37" borderId="22" xfId="63" applyNumberFormat="1" applyFont="1" applyFill="1" applyBorder="1" applyAlignment="1" applyProtection="1">
      <alignment vertical="center"/>
      <protection locked="0"/>
    </xf>
    <xf numFmtId="0" fontId="73" fillId="0" borderId="19" xfId="0" applyFont="1" applyBorder="1" applyAlignment="1">
      <alignment vertical="center"/>
    </xf>
    <xf numFmtId="0" fontId="73" fillId="0" borderId="23" xfId="0" applyFont="1" applyBorder="1" applyAlignment="1">
      <alignment vertical="center"/>
    </xf>
    <xf numFmtId="0" fontId="73" fillId="0" borderId="21" xfId="0" applyFont="1" applyBorder="1" applyAlignment="1">
      <alignment vertical="center"/>
    </xf>
    <xf numFmtId="0" fontId="73" fillId="0" borderId="24" xfId="0" applyFont="1" applyBorder="1" applyAlignment="1">
      <alignment vertical="center"/>
    </xf>
    <xf numFmtId="176" fontId="8" fillId="37" borderId="14" xfId="63" applyNumberFormat="1" applyFont="1" applyFill="1" applyBorder="1" applyAlignment="1" applyProtection="1">
      <alignment vertical="center"/>
      <protection locked="0"/>
    </xf>
    <xf numFmtId="176" fontId="8" fillId="37" borderId="15" xfId="63" applyNumberFormat="1" applyFont="1" applyFill="1" applyBorder="1" applyAlignment="1" applyProtection="1">
      <alignment vertical="center"/>
      <protection locked="0"/>
    </xf>
    <xf numFmtId="0" fontId="57" fillId="0" borderId="0" xfId="0" applyFont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74" fillId="39" borderId="19" xfId="63" applyFont="1" applyFill="1" applyBorder="1" applyAlignment="1" applyProtection="1">
      <alignment horizontal="center" vertical="center"/>
      <protection locked="0"/>
    </xf>
    <xf numFmtId="0" fontId="74" fillId="39" borderId="23" xfId="63" applyFont="1" applyFill="1" applyBorder="1" applyAlignment="1" applyProtection="1">
      <alignment horizontal="center" vertical="center"/>
      <protection locked="0"/>
    </xf>
    <xf numFmtId="0" fontId="74" fillId="39" borderId="20" xfId="63" applyFont="1" applyFill="1" applyBorder="1" applyAlignment="1" applyProtection="1">
      <alignment horizontal="center" vertical="center"/>
      <protection locked="0"/>
    </xf>
    <xf numFmtId="0" fontId="74" fillId="39" borderId="16" xfId="63" applyFont="1" applyFill="1" applyBorder="1" applyAlignment="1" applyProtection="1">
      <alignment horizontal="center" vertical="center"/>
      <protection locked="0"/>
    </xf>
    <xf numFmtId="0" fontId="74" fillId="39" borderId="0" xfId="63" applyFont="1" applyFill="1" applyBorder="1" applyAlignment="1" applyProtection="1">
      <alignment horizontal="center" vertical="center"/>
      <protection locked="0"/>
    </xf>
    <xf numFmtId="0" fontId="74" fillId="39" borderId="17" xfId="63" applyFont="1" applyFill="1" applyBorder="1" applyAlignment="1" applyProtection="1">
      <alignment horizontal="center" vertical="center"/>
      <protection locked="0"/>
    </xf>
    <xf numFmtId="0" fontId="74" fillId="39" borderId="21" xfId="63" applyFont="1" applyFill="1" applyBorder="1" applyAlignment="1" applyProtection="1">
      <alignment horizontal="center" vertical="center"/>
      <protection locked="0"/>
    </xf>
    <xf numFmtId="0" fontId="74" fillId="39" borderId="24" xfId="63" applyFont="1" applyFill="1" applyBorder="1" applyAlignment="1" applyProtection="1">
      <alignment horizontal="center" vertical="center"/>
      <protection locked="0"/>
    </xf>
    <xf numFmtId="0" fontId="74" fillId="39" borderId="22" xfId="63" applyFont="1" applyFill="1" applyBorder="1" applyAlignment="1" applyProtection="1">
      <alignment horizontal="center" vertical="center"/>
      <protection locked="0"/>
    </xf>
    <xf numFmtId="0" fontId="8" fillId="37" borderId="19" xfId="63" applyNumberFormat="1" applyFont="1" applyFill="1" applyBorder="1" applyAlignment="1" applyProtection="1">
      <alignment vertical="center"/>
      <protection locked="0"/>
    </xf>
    <xf numFmtId="0" fontId="8" fillId="37" borderId="20" xfId="63" applyNumberFormat="1" applyFont="1" applyFill="1" applyBorder="1" applyAlignment="1" applyProtection="1">
      <alignment vertical="center"/>
      <protection locked="0"/>
    </xf>
    <xf numFmtId="0" fontId="8" fillId="37" borderId="21" xfId="63" applyNumberFormat="1" applyFont="1" applyFill="1" applyBorder="1" applyAlignment="1" applyProtection="1">
      <alignment vertical="center"/>
      <protection locked="0"/>
    </xf>
    <xf numFmtId="0" fontId="8" fillId="37" borderId="22" xfId="63" applyNumberFormat="1" applyFont="1" applyFill="1" applyBorder="1" applyAlignment="1" applyProtection="1">
      <alignment vertical="center"/>
      <protection locked="0"/>
    </xf>
    <xf numFmtId="0" fontId="75" fillId="39" borderId="25" xfId="64" applyFont="1" applyFill="1" applyBorder="1" applyAlignment="1">
      <alignment horizontal="center" vertical="center"/>
      <protection/>
    </xf>
    <xf numFmtId="0" fontId="75" fillId="39" borderId="26" xfId="64" applyFont="1" applyFill="1" applyBorder="1" applyAlignment="1">
      <alignment horizontal="center" vertical="center"/>
      <protection/>
    </xf>
    <xf numFmtId="0" fontId="75" fillId="39" borderId="27" xfId="64" applyFont="1" applyFill="1" applyBorder="1" applyAlignment="1">
      <alignment horizontal="center" vertical="center"/>
      <protection/>
    </xf>
    <xf numFmtId="0" fontId="74" fillId="0" borderId="24" xfId="63" applyFont="1" applyBorder="1" applyAlignment="1" applyProtection="1">
      <alignment horizontal="center" vertical="center"/>
      <protection locked="0"/>
    </xf>
    <xf numFmtId="0" fontId="61" fillId="39" borderId="14" xfId="64" applyFont="1" applyFill="1" applyBorder="1" applyAlignment="1">
      <alignment horizontal="center" vertical="center"/>
      <protection/>
    </xf>
    <xf numFmtId="0" fontId="61" fillId="39" borderId="18" xfId="64" applyFont="1" applyFill="1" applyBorder="1" applyAlignment="1">
      <alignment horizontal="center" vertical="center"/>
      <protection/>
    </xf>
    <xf numFmtId="0" fontId="61" fillId="39" borderId="15" xfId="64" applyFont="1" applyFill="1" applyBorder="1" applyAlignment="1">
      <alignment horizontal="center" vertical="center"/>
      <protection/>
    </xf>
    <xf numFmtId="0" fontId="65" fillId="39" borderId="28" xfId="64" applyFont="1" applyFill="1" applyBorder="1" applyAlignment="1">
      <alignment horizontal="center" vertical="center"/>
      <protection/>
    </xf>
    <xf numFmtId="0" fontId="65" fillId="39" borderId="29" xfId="64" applyFont="1" applyFill="1" applyBorder="1" applyAlignment="1">
      <alignment horizontal="center" vertical="center"/>
      <protection/>
    </xf>
    <xf numFmtId="0" fontId="65" fillId="39" borderId="30" xfId="64" applyFont="1" applyFill="1" applyBorder="1" applyAlignment="1">
      <alignment horizontal="center" vertical="center"/>
      <protection/>
    </xf>
    <xf numFmtId="14" fontId="58" fillId="36" borderId="10" xfId="63" applyNumberFormat="1" applyFont="1" applyFill="1" applyBorder="1" applyAlignment="1" applyProtection="1">
      <alignment horizontal="left" vertical="center"/>
      <protection locked="0"/>
    </xf>
    <xf numFmtId="177" fontId="58" fillId="36" borderId="10" xfId="63" applyNumberFormat="1" applyFont="1" applyFill="1" applyBorder="1" applyAlignment="1" applyProtection="1">
      <alignment horizontal="center" vertical="center"/>
      <protection locked="0"/>
    </xf>
    <xf numFmtId="14" fontId="58" fillId="36" borderId="10" xfId="63" applyNumberFormat="1" applyFont="1" applyFill="1" applyBorder="1" applyAlignment="1" applyProtection="1">
      <alignment horizontal="center" vertical="center"/>
      <protection locked="0"/>
    </xf>
    <xf numFmtId="0" fontId="58" fillId="36" borderId="10" xfId="63" applyFont="1" applyFill="1" applyBorder="1" applyAlignment="1" applyProtection="1">
      <alignment horizontal="center" vertical="center"/>
      <protection locked="0"/>
    </xf>
    <xf numFmtId="178" fontId="71" fillId="0" borderId="19" xfId="63" applyNumberFormat="1" applyFont="1" applyBorder="1" applyAlignment="1" applyProtection="1">
      <alignment horizontal="center" vertical="center"/>
      <protection locked="0"/>
    </xf>
    <xf numFmtId="178" fontId="71" fillId="0" borderId="23" xfId="63" applyNumberFormat="1" applyFont="1" applyBorder="1" applyAlignment="1" applyProtection="1">
      <alignment horizontal="center" vertical="center"/>
      <protection locked="0"/>
    </xf>
    <xf numFmtId="178" fontId="71" fillId="0" borderId="16" xfId="63" applyNumberFormat="1" applyFont="1" applyBorder="1" applyAlignment="1" applyProtection="1">
      <alignment horizontal="center" vertical="center"/>
      <protection locked="0"/>
    </xf>
    <xf numFmtId="178" fontId="71" fillId="0" borderId="0" xfId="63" applyNumberFormat="1" applyFont="1" applyBorder="1" applyAlignment="1" applyProtection="1">
      <alignment horizontal="center" vertical="center"/>
      <protection locked="0"/>
    </xf>
    <xf numFmtId="178" fontId="71" fillId="0" borderId="21" xfId="63" applyNumberFormat="1" applyFont="1" applyBorder="1" applyAlignment="1" applyProtection="1">
      <alignment horizontal="center" vertical="center"/>
      <protection locked="0"/>
    </xf>
    <xf numFmtId="178" fontId="71" fillId="0" borderId="24" xfId="63" applyNumberFormat="1" applyFont="1" applyBorder="1" applyAlignment="1" applyProtection="1">
      <alignment horizontal="center" vertical="center"/>
      <protection locked="0"/>
    </xf>
    <xf numFmtId="0" fontId="59" fillId="34" borderId="19" xfId="62" applyNumberFormat="1" applyFont="1" applyFill="1" applyBorder="1" applyAlignment="1" applyProtection="1">
      <alignment vertical="center"/>
      <protection locked="0"/>
    </xf>
    <xf numFmtId="0" fontId="59" fillId="34" borderId="20" xfId="62" applyNumberFormat="1" applyFont="1" applyFill="1" applyBorder="1" applyAlignment="1" applyProtection="1">
      <alignment vertical="center"/>
      <protection locked="0"/>
    </xf>
    <xf numFmtId="0" fontId="59" fillId="34" borderId="21" xfId="62" applyNumberFormat="1" applyFont="1" applyFill="1" applyBorder="1" applyAlignment="1" applyProtection="1">
      <alignment vertical="center"/>
      <protection locked="0"/>
    </xf>
    <xf numFmtId="0" fontId="59" fillId="34" borderId="22" xfId="62" applyNumberFormat="1" applyFont="1" applyFill="1" applyBorder="1" applyAlignment="1" applyProtection="1">
      <alignment vertical="center"/>
      <protection locked="0"/>
    </xf>
    <xf numFmtId="0" fontId="61" fillId="40" borderId="14" xfId="64" applyFont="1" applyFill="1" applyBorder="1" applyAlignment="1">
      <alignment horizontal="center" vertical="center"/>
      <protection/>
    </xf>
    <xf numFmtId="0" fontId="61" fillId="40" borderId="18" xfId="64" applyFont="1" applyFill="1" applyBorder="1" applyAlignment="1">
      <alignment horizontal="center" vertical="center"/>
      <protection/>
    </xf>
    <xf numFmtId="0" fontId="61" fillId="40" borderId="15" xfId="64" applyFont="1" applyFill="1" applyBorder="1" applyAlignment="1">
      <alignment horizontal="center" vertical="center"/>
      <protection/>
    </xf>
    <xf numFmtId="0" fontId="61" fillId="36" borderId="10" xfId="64" applyFont="1" applyFill="1" applyBorder="1" applyAlignment="1">
      <alignment horizontal="center" vertical="center"/>
      <protection/>
    </xf>
    <xf numFmtId="0" fontId="61" fillId="36" borderId="12" xfId="64" applyFont="1" applyFill="1" applyBorder="1" applyAlignment="1">
      <alignment horizontal="center" vertical="center"/>
      <protection/>
    </xf>
    <xf numFmtId="0" fontId="75" fillId="36" borderId="13" xfId="64" applyFont="1" applyFill="1" applyBorder="1" applyAlignment="1">
      <alignment horizontal="center" vertical="center" wrapText="1"/>
      <protection/>
    </xf>
    <xf numFmtId="0" fontId="61" fillId="28" borderId="10" xfId="64" applyFont="1" applyFill="1" applyBorder="1" applyAlignment="1">
      <alignment horizontal="center" vertical="center"/>
      <protection/>
    </xf>
    <xf numFmtId="0" fontId="65" fillId="28" borderId="10" xfId="64" applyFont="1" applyFill="1" applyBorder="1" applyAlignment="1">
      <alignment horizontal="center" vertical="center"/>
      <protection/>
    </xf>
    <xf numFmtId="0" fontId="75" fillId="39" borderId="10" xfId="64" applyFont="1" applyFill="1" applyBorder="1" applyAlignment="1">
      <alignment horizontal="center" vertical="center"/>
      <protection/>
    </xf>
    <xf numFmtId="176" fontId="59" fillId="34" borderId="14" xfId="62" applyNumberFormat="1" applyFont="1" applyFill="1" applyBorder="1" applyAlignment="1" applyProtection="1">
      <alignment vertical="center"/>
      <protection locked="0"/>
    </xf>
    <xf numFmtId="176" fontId="59" fillId="34" borderId="15" xfId="62" applyNumberFormat="1" applyFont="1" applyFill="1" applyBorder="1" applyAlignment="1" applyProtection="1">
      <alignment vertical="center"/>
      <protection locked="0"/>
    </xf>
    <xf numFmtId="0" fontId="59" fillId="34" borderId="14" xfId="62" applyNumberFormat="1" applyFont="1" applyFill="1" applyBorder="1" applyAlignment="1" applyProtection="1">
      <alignment vertical="center"/>
      <protection locked="0"/>
    </xf>
    <xf numFmtId="0" fontId="59" fillId="34" borderId="15" xfId="62" applyNumberFormat="1" applyFont="1" applyFill="1" applyBorder="1" applyAlignment="1" applyProtection="1">
      <alignment vertical="center"/>
      <protection locked="0"/>
    </xf>
    <xf numFmtId="49" fontId="59" fillId="34" borderId="14" xfId="62" applyNumberFormat="1" applyFont="1" applyFill="1" applyBorder="1" applyAlignment="1" applyProtection="1">
      <alignment vertical="center"/>
      <protection locked="0"/>
    </xf>
    <xf numFmtId="49" fontId="59" fillId="34" borderId="15" xfId="62" applyNumberFormat="1" applyFont="1" applyFill="1" applyBorder="1" applyAlignment="1" applyProtection="1">
      <alignment vertical="center"/>
      <protection locked="0"/>
    </xf>
    <xf numFmtId="181" fontId="59" fillId="34" borderId="14" xfId="62" applyNumberFormat="1" applyFont="1" applyFill="1" applyBorder="1" applyAlignment="1" applyProtection="1">
      <alignment vertical="center"/>
      <protection locked="0"/>
    </xf>
    <xf numFmtId="181" fontId="59" fillId="34" borderId="15" xfId="62" applyNumberFormat="1" applyFont="1" applyFill="1" applyBorder="1" applyAlignment="1" applyProtection="1">
      <alignment vertical="center"/>
      <protection locked="0"/>
    </xf>
    <xf numFmtId="0" fontId="57" fillId="28" borderId="12" xfId="0" applyFont="1" applyFill="1" applyBorder="1" applyAlignment="1">
      <alignment horizontal="center" vertical="center"/>
    </xf>
    <xf numFmtId="0" fontId="57" fillId="28" borderId="31" xfId="0" applyFont="1" applyFill="1" applyBorder="1" applyAlignment="1">
      <alignment horizontal="center" vertical="center"/>
    </xf>
    <xf numFmtId="0" fontId="57" fillId="28" borderId="32" xfId="0" applyFont="1" applyFill="1" applyBorder="1" applyAlignment="1">
      <alignment horizontal="center" vertical="center"/>
    </xf>
    <xf numFmtId="0" fontId="8" fillId="0" borderId="14" xfId="63" applyFont="1" applyBorder="1" applyAlignment="1" applyProtection="1">
      <alignment horizontal="center" vertical="center"/>
      <protection locked="0"/>
    </xf>
    <xf numFmtId="0" fontId="8" fillId="0" borderId="18" xfId="63" applyFont="1" applyBorder="1" applyAlignment="1" applyProtection="1">
      <alignment horizontal="center" vertical="center"/>
      <protection locked="0"/>
    </xf>
    <xf numFmtId="0" fontId="8" fillId="0" borderId="15" xfId="63" applyFont="1" applyBorder="1" applyAlignment="1" applyProtection="1">
      <alignment horizontal="center" vertical="center"/>
      <protection locked="0"/>
    </xf>
    <xf numFmtId="178" fontId="8" fillId="0" borderId="14" xfId="63" applyNumberFormat="1" applyFont="1" applyBorder="1" applyAlignment="1" applyProtection="1">
      <alignment horizontal="center" vertical="center"/>
      <protection locked="0"/>
    </xf>
    <xf numFmtId="178" fontId="8" fillId="0" borderId="18" xfId="63" applyNumberFormat="1" applyFont="1" applyBorder="1" applyAlignment="1" applyProtection="1">
      <alignment horizontal="center" vertical="center"/>
      <protection locked="0"/>
    </xf>
    <xf numFmtId="0" fontId="74" fillId="34" borderId="19" xfId="63" applyNumberFormat="1" applyFont="1" applyFill="1" applyBorder="1" applyAlignment="1" applyProtection="1">
      <alignment vertical="center"/>
      <protection locked="0"/>
    </xf>
    <xf numFmtId="0" fontId="74" fillId="34" borderId="20" xfId="63" applyNumberFormat="1" applyFont="1" applyFill="1" applyBorder="1" applyAlignment="1" applyProtection="1">
      <alignment vertical="center"/>
      <protection locked="0"/>
    </xf>
    <xf numFmtId="0" fontId="74" fillId="34" borderId="21" xfId="63" applyNumberFormat="1" applyFont="1" applyFill="1" applyBorder="1" applyAlignment="1" applyProtection="1">
      <alignment vertical="center"/>
      <protection locked="0"/>
    </xf>
    <xf numFmtId="0" fontId="74" fillId="34" borderId="22" xfId="63" applyNumberFormat="1" applyFont="1" applyFill="1" applyBorder="1" applyAlignment="1" applyProtection="1">
      <alignment vertical="center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13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 10 2 2 5 2 2 2 2 2" xfId="62"/>
    <cellStyle name="標準 10 10 2 2 5 2 2 2 2 2 6" xfId="63"/>
    <cellStyle name="標準 123" xfId="64"/>
    <cellStyle name="標準 132" xfId="65"/>
    <cellStyle name="標準 18 2 4 2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19050</xdr:rowOff>
    </xdr:from>
    <xdr:to>
      <xdr:col>7</xdr:col>
      <xdr:colOff>276225</xdr:colOff>
      <xdr:row>1</xdr:row>
      <xdr:rowOff>200025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9050"/>
          <a:ext cx="1914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19050</xdr:rowOff>
    </xdr:from>
    <xdr:to>
      <xdr:col>7</xdr:col>
      <xdr:colOff>276225</xdr:colOff>
      <xdr:row>1</xdr:row>
      <xdr:rowOff>200025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9050"/>
          <a:ext cx="1914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PageLayoutView="0" workbookViewId="0" topLeftCell="A1">
      <selection activeCell="A1" sqref="A1:C1"/>
    </sheetView>
  </sheetViews>
  <sheetFormatPr defaultColWidth="9.00390625" defaultRowHeight="15.75"/>
  <cols>
    <col min="1" max="1" width="8.75390625" style="1" customWidth="1"/>
    <col min="2" max="3" width="22.50390625" style="1" customWidth="1"/>
    <col min="4" max="9" width="9.00390625" style="1" customWidth="1"/>
    <col min="10" max="10" width="8.75390625" style="1" customWidth="1"/>
    <col min="11" max="11" width="9.00390625" style="1" customWidth="1"/>
    <col min="12" max="12" width="12.50390625" style="1" customWidth="1"/>
    <col min="13" max="13" width="20.00390625" style="1" customWidth="1"/>
    <col min="14" max="16384" width="9.00390625" style="19" customWidth="1"/>
  </cols>
  <sheetData>
    <row r="1" spans="1:13" ht="17.25">
      <c r="A1" s="104" t="s">
        <v>26</v>
      </c>
      <c r="B1" s="104"/>
      <c r="C1" s="104"/>
      <c r="D1" s="86"/>
      <c r="E1" s="86"/>
      <c r="F1" s="86"/>
      <c r="G1" s="86"/>
      <c r="H1" s="86"/>
      <c r="I1" s="87"/>
      <c r="J1" s="40" t="s">
        <v>27</v>
      </c>
      <c r="K1" s="40"/>
      <c r="L1" s="57" t="s">
        <v>56</v>
      </c>
      <c r="M1" s="57"/>
    </row>
    <row r="2" spans="1:13" ht="17.25">
      <c r="A2" s="64" t="s">
        <v>16</v>
      </c>
      <c r="B2" s="64"/>
      <c r="C2" s="64"/>
      <c r="D2" s="86"/>
      <c r="E2" s="86"/>
      <c r="F2" s="86"/>
      <c r="G2" s="86"/>
      <c r="H2" s="86"/>
      <c r="I2" s="87"/>
      <c r="J2" s="40" t="s">
        <v>28</v>
      </c>
      <c r="K2" s="40"/>
      <c r="L2" s="57"/>
      <c r="M2" s="57"/>
    </row>
    <row r="3" spans="1:14" ht="12">
      <c r="A3" s="3" t="s">
        <v>29</v>
      </c>
      <c r="B3" s="84"/>
      <c r="C3" s="85"/>
      <c r="D3" s="70" t="s">
        <v>30</v>
      </c>
      <c r="E3" s="71"/>
      <c r="F3" s="71"/>
      <c r="G3" s="71"/>
      <c r="H3" s="71"/>
      <c r="I3" s="72"/>
      <c r="J3" s="40" t="s">
        <v>31</v>
      </c>
      <c r="K3" s="40"/>
      <c r="L3" s="38"/>
      <c r="M3" s="4"/>
      <c r="N3" s="20"/>
    </row>
    <row r="4" spans="1:13" ht="12">
      <c r="A4" s="3" t="s">
        <v>0</v>
      </c>
      <c r="B4" s="84"/>
      <c r="C4" s="85"/>
      <c r="D4" s="70"/>
      <c r="E4" s="71"/>
      <c r="F4" s="71"/>
      <c r="G4" s="71"/>
      <c r="H4" s="71"/>
      <c r="I4" s="72"/>
      <c r="J4" s="40" t="s">
        <v>32</v>
      </c>
      <c r="K4" s="40"/>
      <c r="L4" s="57"/>
      <c r="M4" s="57"/>
    </row>
    <row r="5" spans="1:13" ht="14.25">
      <c r="A5" s="3" t="s">
        <v>33</v>
      </c>
      <c r="B5" s="68"/>
      <c r="C5" s="69"/>
      <c r="D5" s="51" t="s">
        <v>34</v>
      </c>
      <c r="E5" s="52"/>
      <c r="F5" s="52"/>
      <c r="G5" s="52"/>
      <c r="H5" s="52"/>
      <c r="I5" s="53"/>
      <c r="J5" s="45" t="s">
        <v>35</v>
      </c>
      <c r="K5" s="45"/>
      <c r="L5" s="63"/>
      <c r="M5" s="63"/>
    </row>
    <row r="6" spans="1:14" ht="22.5" customHeight="1">
      <c r="A6" s="3" t="s">
        <v>36</v>
      </c>
      <c r="B6" s="41"/>
      <c r="C6" s="42"/>
      <c r="D6" s="48" t="s">
        <v>58</v>
      </c>
      <c r="E6" s="49"/>
      <c r="F6" s="49"/>
      <c r="G6" s="49"/>
      <c r="H6" s="49"/>
      <c r="I6" s="50"/>
      <c r="J6" s="45" t="s">
        <v>37</v>
      </c>
      <c r="K6" s="45"/>
      <c r="L6" s="6"/>
      <c r="M6" s="5"/>
      <c r="N6" s="20"/>
    </row>
    <row r="7" spans="1:13" ht="12">
      <c r="A7" s="3" t="s">
        <v>38</v>
      </c>
      <c r="B7" s="43"/>
      <c r="C7" s="44"/>
      <c r="D7" s="54" t="s">
        <v>54</v>
      </c>
      <c r="E7" s="55"/>
      <c r="F7" s="56"/>
      <c r="G7" s="73">
        <v>17</v>
      </c>
      <c r="H7" s="74"/>
      <c r="I7" s="75"/>
      <c r="J7" s="45" t="s">
        <v>32</v>
      </c>
      <c r="K7" s="45"/>
      <c r="L7" s="58"/>
      <c r="M7" s="58"/>
    </row>
    <row r="8" spans="1:13" ht="14.25" customHeight="1">
      <c r="A8" s="7" t="s">
        <v>1</v>
      </c>
      <c r="B8" s="46"/>
      <c r="C8" s="47"/>
      <c r="D8" s="88" t="s">
        <v>55</v>
      </c>
      <c r="E8" s="89"/>
      <c r="F8" s="90"/>
      <c r="G8" s="65">
        <f>SUM(G7+1.5)</f>
        <v>18.5</v>
      </c>
      <c r="H8" s="66"/>
      <c r="I8" s="67"/>
      <c r="J8" s="45" t="s">
        <v>23</v>
      </c>
      <c r="K8" s="45"/>
      <c r="L8" s="58"/>
      <c r="M8" s="58"/>
    </row>
    <row r="9" spans="1:13" ht="11.25" customHeight="1">
      <c r="A9" s="39" t="s">
        <v>25</v>
      </c>
      <c r="B9" s="97"/>
      <c r="C9" s="98"/>
      <c r="D9" s="91"/>
      <c r="E9" s="92"/>
      <c r="F9" s="93"/>
      <c r="G9" s="65"/>
      <c r="H9" s="66"/>
      <c r="I9" s="67"/>
      <c r="J9" s="45" t="s">
        <v>49</v>
      </c>
      <c r="K9" s="45"/>
      <c r="L9" s="58"/>
      <c r="M9" s="58"/>
    </row>
    <row r="10" spans="1:13" ht="11.25" customHeight="1">
      <c r="A10" s="39"/>
      <c r="B10" s="99"/>
      <c r="C10" s="100"/>
      <c r="D10" s="94"/>
      <c r="E10" s="95"/>
      <c r="F10" s="96"/>
      <c r="G10" s="65"/>
      <c r="H10" s="66"/>
      <c r="I10" s="67"/>
      <c r="J10" s="45" t="s">
        <v>25</v>
      </c>
      <c r="K10" s="45"/>
      <c r="L10" s="59" t="s">
        <v>42</v>
      </c>
      <c r="M10" s="60"/>
    </row>
    <row r="11" spans="1:13" ht="14.25" customHeight="1">
      <c r="A11" s="39" t="s">
        <v>43</v>
      </c>
      <c r="B11" s="76" t="s">
        <v>57</v>
      </c>
      <c r="C11" s="77"/>
      <c r="D11" s="80" t="s">
        <v>44</v>
      </c>
      <c r="E11" s="81"/>
      <c r="F11" s="81"/>
      <c r="G11" s="81"/>
      <c r="H11" s="81"/>
      <c r="I11" s="81"/>
      <c r="J11" s="45"/>
      <c r="K11" s="45"/>
      <c r="L11" s="61"/>
      <c r="M11" s="62"/>
    </row>
    <row r="12" spans="1:9" ht="14.25" customHeight="1">
      <c r="A12" s="39"/>
      <c r="B12" s="78"/>
      <c r="C12" s="79"/>
      <c r="D12" s="82"/>
      <c r="E12" s="83"/>
      <c r="F12" s="83"/>
      <c r="G12" s="83"/>
      <c r="H12" s="83"/>
      <c r="I12" s="83"/>
    </row>
    <row r="13" spans="1:13" ht="14.25">
      <c r="A13" s="8" t="s">
        <v>2</v>
      </c>
      <c r="B13" s="9" t="s">
        <v>3</v>
      </c>
      <c r="C13" s="9" t="s">
        <v>19</v>
      </c>
      <c r="D13" s="9" t="s">
        <v>20</v>
      </c>
      <c r="E13" s="9" t="s">
        <v>4</v>
      </c>
      <c r="F13" s="9" t="s">
        <v>21</v>
      </c>
      <c r="G13" s="9" t="s">
        <v>22</v>
      </c>
      <c r="H13" s="9" t="s">
        <v>23</v>
      </c>
      <c r="I13" s="9" t="s">
        <v>40</v>
      </c>
      <c r="J13" s="18" t="s">
        <v>24</v>
      </c>
      <c r="K13" s="10" t="s">
        <v>5</v>
      </c>
      <c r="L13" s="10" t="s">
        <v>6</v>
      </c>
      <c r="M13" s="12" t="s">
        <v>25</v>
      </c>
    </row>
    <row r="14" spans="1:13" ht="14.25">
      <c r="A14" s="8">
        <v>1</v>
      </c>
      <c r="B14" s="11"/>
      <c r="C14" s="11"/>
      <c r="D14" s="12"/>
      <c r="E14" s="12"/>
      <c r="F14" s="12"/>
      <c r="G14" s="12"/>
      <c r="H14" s="32"/>
      <c r="I14" s="12"/>
      <c r="J14" s="12"/>
      <c r="K14" s="10">
        <f>SUM(G14*I14+J14)</f>
        <v>0</v>
      </c>
      <c r="L14" s="10">
        <f aca="true" t="shared" si="0" ref="L14:L38">K14*$G$8</f>
        <v>0</v>
      </c>
      <c r="M14" s="33"/>
    </row>
    <row r="15" spans="1:13" ht="14.25">
      <c r="A15" s="8">
        <v>2</v>
      </c>
      <c r="B15" s="11"/>
      <c r="C15" s="11"/>
      <c r="D15" s="12"/>
      <c r="E15" s="12"/>
      <c r="F15" s="12"/>
      <c r="G15" s="12"/>
      <c r="H15" s="32"/>
      <c r="I15" s="12"/>
      <c r="J15" s="12"/>
      <c r="K15" s="10">
        <f aca="true" t="shared" si="1" ref="K15:K32">SUM(G15*I15+J15)</f>
        <v>0</v>
      </c>
      <c r="L15" s="10">
        <f t="shared" si="0"/>
        <v>0</v>
      </c>
      <c r="M15" s="33"/>
    </row>
    <row r="16" spans="1:13" ht="14.25">
      <c r="A16" s="8">
        <v>3</v>
      </c>
      <c r="B16" s="11"/>
      <c r="C16" s="11"/>
      <c r="D16" s="12"/>
      <c r="E16" s="12"/>
      <c r="F16" s="12"/>
      <c r="G16" s="12"/>
      <c r="H16" s="32"/>
      <c r="I16" s="12"/>
      <c r="J16" s="12"/>
      <c r="K16" s="10">
        <f t="shared" si="1"/>
        <v>0</v>
      </c>
      <c r="L16" s="10">
        <f t="shared" si="0"/>
        <v>0</v>
      </c>
      <c r="M16" s="33"/>
    </row>
    <row r="17" spans="1:13" ht="14.25">
      <c r="A17" s="8">
        <v>4</v>
      </c>
      <c r="B17" s="11"/>
      <c r="C17" s="11"/>
      <c r="D17" s="12"/>
      <c r="E17" s="12"/>
      <c r="F17" s="12"/>
      <c r="G17" s="12"/>
      <c r="H17" s="32"/>
      <c r="I17" s="12"/>
      <c r="J17" s="12"/>
      <c r="K17" s="10">
        <f t="shared" si="1"/>
        <v>0</v>
      </c>
      <c r="L17" s="10">
        <f t="shared" si="0"/>
        <v>0</v>
      </c>
      <c r="M17" s="33"/>
    </row>
    <row r="18" spans="1:13" ht="14.25">
      <c r="A18" s="8">
        <v>5</v>
      </c>
      <c r="B18" s="11"/>
      <c r="C18" s="11"/>
      <c r="D18" s="12"/>
      <c r="E18" s="12"/>
      <c r="F18" s="12"/>
      <c r="G18" s="12"/>
      <c r="H18" s="32"/>
      <c r="I18" s="12"/>
      <c r="J18" s="12"/>
      <c r="K18" s="10">
        <f t="shared" si="1"/>
        <v>0</v>
      </c>
      <c r="L18" s="10">
        <f t="shared" si="0"/>
        <v>0</v>
      </c>
      <c r="M18" s="33"/>
    </row>
    <row r="19" spans="1:13" ht="14.25">
      <c r="A19" s="8">
        <v>6</v>
      </c>
      <c r="B19" s="11"/>
      <c r="C19" s="11"/>
      <c r="D19" s="12"/>
      <c r="E19" s="12"/>
      <c r="F19" s="12"/>
      <c r="G19" s="12"/>
      <c r="H19" s="32"/>
      <c r="I19" s="12"/>
      <c r="J19" s="12"/>
      <c r="K19" s="10">
        <f t="shared" si="1"/>
        <v>0</v>
      </c>
      <c r="L19" s="10">
        <f t="shared" si="0"/>
        <v>0</v>
      </c>
      <c r="M19" s="33"/>
    </row>
    <row r="20" spans="1:13" ht="14.25">
      <c r="A20" s="8">
        <v>7</v>
      </c>
      <c r="B20" s="11"/>
      <c r="C20" s="11"/>
      <c r="D20" s="12"/>
      <c r="E20" s="12"/>
      <c r="F20" s="12"/>
      <c r="G20" s="12"/>
      <c r="H20" s="32"/>
      <c r="I20" s="12"/>
      <c r="J20" s="12"/>
      <c r="K20" s="10">
        <f t="shared" si="1"/>
        <v>0</v>
      </c>
      <c r="L20" s="10">
        <f t="shared" si="0"/>
        <v>0</v>
      </c>
      <c r="M20" s="33"/>
    </row>
    <row r="21" spans="1:13" ht="14.25">
      <c r="A21" s="8">
        <v>8</v>
      </c>
      <c r="B21" s="11"/>
      <c r="C21" s="11"/>
      <c r="D21" s="12"/>
      <c r="E21" s="12"/>
      <c r="F21" s="12"/>
      <c r="G21" s="12"/>
      <c r="H21" s="32"/>
      <c r="I21" s="12"/>
      <c r="J21" s="12"/>
      <c r="K21" s="10">
        <f t="shared" si="1"/>
        <v>0</v>
      </c>
      <c r="L21" s="10">
        <f t="shared" si="0"/>
        <v>0</v>
      </c>
      <c r="M21" s="33"/>
    </row>
    <row r="22" spans="1:13" ht="14.25">
      <c r="A22" s="8">
        <v>9</v>
      </c>
      <c r="B22" s="11"/>
      <c r="C22" s="11"/>
      <c r="D22" s="12"/>
      <c r="E22" s="12"/>
      <c r="F22" s="12"/>
      <c r="G22" s="12"/>
      <c r="H22" s="32"/>
      <c r="I22" s="12"/>
      <c r="J22" s="12"/>
      <c r="K22" s="10">
        <f t="shared" si="1"/>
        <v>0</v>
      </c>
      <c r="L22" s="10">
        <f t="shared" si="0"/>
        <v>0</v>
      </c>
      <c r="M22" s="33"/>
    </row>
    <row r="23" spans="1:13" ht="14.25">
      <c r="A23" s="8">
        <v>10</v>
      </c>
      <c r="B23" s="11"/>
      <c r="C23" s="11"/>
      <c r="D23" s="12"/>
      <c r="E23" s="12"/>
      <c r="F23" s="12"/>
      <c r="G23" s="12"/>
      <c r="H23" s="32"/>
      <c r="I23" s="12"/>
      <c r="J23" s="12"/>
      <c r="K23" s="10">
        <f t="shared" si="1"/>
        <v>0</v>
      </c>
      <c r="L23" s="10">
        <f t="shared" si="0"/>
        <v>0</v>
      </c>
      <c r="M23" s="33"/>
    </row>
    <row r="24" spans="1:13" ht="14.25">
      <c r="A24" s="8">
        <v>11</v>
      </c>
      <c r="B24" s="11"/>
      <c r="C24" s="11"/>
      <c r="D24" s="12"/>
      <c r="E24" s="12"/>
      <c r="F24" s="12"/>
      <c r="G24" s="12"/>
      <c r="H24" s="32"/>
      <c r="I24" s="12"/>
      <c r="J24" s="12"/>
      <c r="K24" s="10">
        <f t="shared" si="1"/>
        <v>0</v>
      </c>
      <c r="L24" s="10">
        <f t="shared" si="0"/>
        <v>0</v>
      </c>
      <c r="M24" s="33"/>
    </row>
    <row r="25" spans="1:13" ht="14.25">
      <c r="A25" s="8">
        <v>12</v>
      </c>
      <c r="B25" s="11"/>
      <c r="C25" s="11"/>
      <c r="D25" s="12"/>
      <c r="E25" s="12"/>
      <c r="F25" s="12"/>
      <c r="G25" s="12"/>
      <c r="H25" s="32"/>
      <c r="I25" s="12"/>
      <c r="J25" s="12"/>
      <c r="K25" s="10">
        <f t="shared" si="1"/>
        <v>0</v>
      </c>
      <c r="L25" s="10">
        <f t="shared" si="0"/>
        <v>0</v>
      </c>
      <c r="M25" s="33"/>
    </row>
    <row r="26" spans="1:13" ht="14.25">
      <c r="A26" s="8">
        <v>13</v>
      </c>
      <c r="B26" s="11"/>
      <c r="C26" s="11"/>
      <c r="D26" s="12"/>
      <c r="E26" s="12"/>
      <c r="F26" s="12"/>
      <c r="G26" s="12"/>
      <c r="H26" s="32"/>
      <c r="I26" s="12"/>
      <c r="J26" s="12"/>
      <c r="K26" s="10">
        <f t="shared" si="1"/>
        <v>0</v>
      </c>
      <c r="L26" s="10">
        <f t="shared" si="0"/>
        <v>0</v>
      </c>
      <c r="M26" s="33"/>
    </row>
    <row r="27" spans="1:13" ht="14.25">
      <c r="A27" s="8">
        <v>14</v>
      </c>
      <c r="B27" s="11"/>
      <c r="C27" s="11"/>
      <c r="D27" s="12"/>
      <c r="E27" s="12"/>
      <c r="F27" s="12"/>
      <c r="G27" s="12"/>
      <c r="H27" s="32"/>
      <c r="I27" s="12"/>
      <c r="J27" s="12"/>
      <c r="K27" s="10">
        <f t="shared" si="1"/>
        <v>0</v>
      </c>
      <c r="L27" s="10">
        <f t="shared" si="0"/>
        <v>0</v>
      </c>
      <c r="M27" s="33"/>
    </row>
    <row r="28" spans="1:13" ht="14.25">
      <c r="A28" s="8">
        <v>15</v>
      </c>
      <c r="B28" s="11"/>
      <c r="C28" s="11"/>
      <c r="D28" s="12"/>
      <c r="E28" s="12"/>
      <c r="F28" s="12"/>
      <c r="G28" s="12"/>
      <c r="H28" s="32"/>
      <c r="I28" s="12"/>
      <c r="J28" s="12"/>
      <c r="K28" s="10">
        <f t="shared" si="1"/>
        <v>0</v>
      </c>
      <c r="L28" s="10">
        <f t="shared" si="0"/>
        <v>0</v>
      </c>
      <c r="M28" s="33"/>
    </row>
    <row r="29" spans="1:13" ht="14.25">
      <c r="A29" s="8">
        <v>16</v>
      </c>
      <c r="B29" s="11"/>
      <c r="C29" s="11"/>
      <c r="D29" s="12"/>
      <c r="E29" s="12"/>
      <c r="F29" s="12"/>
      <c r="G29" s="12"/>
      <c r="H29" s="32"/>
      <c r="I29" s="12"/>
      <c r="J29" s="12"/>
      <c r="K29" s="10">
        <f t="shared" si="1"/>
        <v>0</v>
      </c>
      <c r="L29" s="10">
        <f t="shared" si="0"/>
        <v>0</v>
      </c>
      <c r="M29" s="33"/>
    </row>
    <row r="30" spans="1:13" ht="14.25">
      <c r="A30" s="8">
        <v>17</v>
      </c>
      <c r="B30" s="11"/>
      <c r="C30" s="11"/>
      <c r="D30" s="12"/>
      <c r="E30" s="12"/>
      <c r="F30" s="12"/>
      <c r="G30" s="12"/>
      <c r="H30" s="32"/>
      <c r="I30" s="12"/>
      <c r="J30" s="12"/>
      <c r="K30" s="10">
        <f t="shared" si="1"/>
        <v>0</v>
      </c>
      <c r="L30" s="10">
        <f t="shared" si="0"/>
        <v>0</v>
      </c>
      <c r="M30" s="33"/>
    </row>
    <row r="31" spans="1:13" ht="14.25">
      <c r="A31" s="8">
        <v>18</v>
      </c>
      <c r="B31" s="11"/>
      <c r="C31" s="11"/>
      <c r="D31" s="12"/>
      <c r="E31" s="12"/>
      <c r="F31" s="12"/>
      <c r="G31" s="12"/>
      <c r="H31" s="32"/>
      <c r="I31" s="12"/>
      <c r="J31" s="12"/>
      <c r="K31" s="10">
        <f t="shared" si="1"/>
        <v>0</v>
      </c>
      <c r="L31" s="10">
        <f t="shared" si="0"/>
        <v>0</v>
      </c>
      <c r="M31" s="33"/>
    </row>
    <row r="32" spans="1:13" ht="14.25">
      <c r="A32" s="8">
        <v>19</v>
      </c>
      <c r="B32" s="11"/>
      <c r="C32" s="11"/>
      <c r="D32" s="12"/>
      <c r="E32" s="12"/>
      <c r="F32" s="12"/>
      <c r="G32" s="12"/>
      <c r="H32" s="32"/>
      <c r="I32" s="12"/>
      <c r="J32" s="12"/>
      <c r="K32" s="10">
        <f t="shared" si="1"/>
        <v>0</v>
      </c>
      <c r="L32" s="10">
        <f t="shared" si="0"/>
        <v>0</v>
      </c>
      <c r="M32" s="33"/>
    </row>
    <row r="33" spans="1:13" ht="14.25">
      <c r="A33" s="8">
        <v>20</v>
      </c>
      <c r="B33" s="11"/>
      <c r="C33" s="11"/>
      <c r="D33" s="12"/>
      <c r="E33" s="12"/>
      <c r="F33" s="12"/>
      <c r="G33" s="12"/>
      <c r="H33" s="32"/>
      <c r="I33" s="12"/>
      <c r="J33" s="12"/>
      <c r="K33" s="10">
        <f aca="true" t="shared" si="2" ref="K33:K38">SUM(G33*I33+J33)</f>
        <v>0</v>
      </c>
      <c r="L33" s="10">
        <f t="shared" si="0"/>
        <v>0</v>
      </c>
      <c r="M33" s="33"/>
    </row>
    <row r="34" spans="1:13" ht="14.25">
      <c r="A34" s="8">
        <v>21</v>
      </c>
      <c r="B34" s="11"/>
      <c r="C34" s="11"/>
      <c r="D34" s="12"/>
      <c r="E34" s="12"/>
      <c r="F34" s="12"/>
      <c r="G34" s="12"/>
      <c r="H34" s="32"/>
      <c r="I34" s="12"/>
      <c r="J34" s="12"/>
      <c r="K34" s="10">
        <f t="shared" si="2"/>
        <v>0</v>
      </c>
      <c r="L34" s="10">
        <f t="shared" si="0"/>
        <v>0</v>
      </c>
      <c r="M34" s="33"/>
    </row>
    <row r="35" spans="1:13" ht="14.25">
      <c r="A35" s="8">
        <v>22</v>
      </c>
      <c r="B35" s="11"/>
      <c r="C35" s="11"/>
      <c r="D35" s="12"/>
      <c r="E35" s="12"/>
      <c r="F35" s="12"/>
      <c r="G35" s="12"/>
      <c r="H35" s="32"/>
      <c r="I35" s="12"/>
      <c r="J35" s="12"/>
      <c r="K35" s="10">
        <f t="shared" si="2"/>
        <v>0</v>
      </c>
      <c r="L35" s="10">
        <f t="shared" si="0"/>
        <v>0</v>
      </c>
      <c r="M35" s="33"/>
    </row>
    <row r="36" spans="1:13" ht="14.25">
      <c r="A36" s="8">
        <v>23</v>
      </c>
      <c r="B36" s="11"/>
      <c r="C36" s="11"/>
      <c r="D36" s="12"/>
      <c r="E36" s="12"/>
      <c r="F36" s="12"/>
      <c r="G36" s="12"/>
      <c r="H36" s="32"/>
      <c r="I36" s="12"/>
      <c r="J36" s="12"/>
      <c r="K36" s="10">
        <f t="shared" si="2"/>
        <v>0</v>
      </c>
      <c r="L36" s="10">
        <f t="shared" si="0"/>
        <v>0</v>
      </c>
      <c r="M36" s="33"/>
    </row>
    <row r="37" spans="1:13" ht="14.25">
      <c r="A37" s="8">
        <v>24</v>
      </c>
      <c r="B37" s="11"/>
      <c r="C37" s="11"/>
      <c r="D37" s="12"/>
      <c r="E37" s="12"/>
      <c r="F37" s="12"/>
      <c r="G37" s="12"/>
      <c r="H37" s="32"/>
      <c r="I37" s="12"/>
      <c r="J37" s="12"/>
      <c r="K37" s="10">
        <f t="shared" si="2"/>
        <v>0</v>
      </c>
      <c r="L37" s="10">
        <f t="shared" si="0"/>
        <v>0</v>
      </c>
      <c r="M37" s="33"/>
    </row>
    <row r="38" spans="1:13" ht="15" thickBot="1">
      <c r="A38" s="8">
        <v>25</v>
      </c>
      <c r="B38" s="11"/>
      <c r="C38" s="11"/>
      <c r="D38" s="12"/>
      <c r="E38" s="12"/>
      <c r="F38" s="12"/>
      <c r="G38" s="12"/>
      <c r="H38" s="32"/>
      <c r="I38" s="12"/>
      <c r="J38" s="12"/>
      <c r="K38" s="10">
        <f t="shared" si="2"/>
        <v>0</v>
      </c>
      <c r="L38" s="10">
        <f t="shared" si="0"/>
        <v>0</v>
      </c>
      <c r="M38" s="33"/>
    </row>
    <row r="39" spans="1:13" ht="12.75" thickTop="1">
      <c r="A39" s="13"/>
      <c r="B39" s="13"/>
      <c r="C39" s="13"/>
      <c r="D39" s="13"/>
      <c r="E39" s="13"/>
      <c r="F39" s="13"/>
      <c r="G39" s="13">
        <f aca="true" t="shared" si="3" ref="G39:L39">SUM(G14:G38)</f>
        <v>0</v>
      </c>
      <c r="H39" s="13">
        <f t="shared" si="3"/>
        <v>0</v>
      </c>
      <c r="I39" s="13">
        <f t="shared" si="3"/>
        <v>0</v>
      </c>
      <c r="J39" s="13">
        <f t="shared" si="3"/>
        <v>0</v>
      </c>
      <c r="K39" s="13">
        <f t="shared" si="3"/>
        <v>0</v>
      </c>
      <c r="L39" s="13">
        <f t="shared" si="3"/>
        <v>0</v>
      </c>
      <c r="M39" s="13"/>
    </row>
    <row r="40" spans="2:4" ht="14.25">
      <c r="B40" s="1" t="s">
        <v>45</v>
      </c>
      <c r="C40" s="26"/>
      <c r="D40" s="26"/>
    </row>
    <row r="41" spans="2:12" ht="14.25">
      <c r="B41" s="37" t="s">
        <v>46</v>
      </c>
      <c r="C41" s="26"/>
      <c r="D41" s="26"/>
      <c r="G41" s="105" t="s">
        <v>17</v>
      </c>
      <c r="H41" s="106"/>
      <c r="I41" s="106"/>
      <c r="J41" s="106"/>
      <c r="K41" s="107"/>
      <c r="L41" s="14">
        <f>SUM(L39)</f>
        <v>0</v>
      </c>
    </row>
    <row r="42" spans="2:12" ht="15" thickBot="1">
      <c r="B42" s="37" t="s">
        <v>47</v>
      </c>
      <c r="C42" s="26"/>
      <c r="D42" s="26"/>
      <c r="G42" s="108" t="s">
        <v>8</v>
      </c>
      <c r="H42" s="109"/>
      <c r="I42" s="109"/>
      <c r="J42" s="109"/>
      <c r="K42" s="110"/>
      <c r="L42" s="15">
        <f>SUM(L41-J39*$G$8)*0.07</f>
        <v>0</v>
      </c>
    </row>
    <row r="43" spans="6:13" ht="21.75" thickBot="1">
      <c r="F43" s="16"/>
      <c r="G43" s="101" t="s">
        <v>9</v>
      </c>
      <c r="H43" s="102"/>
      <c r="I43" s="102"/>
      <c r="J43" s="102"/>
      <c r="K43" s="103"/>
      <c r="L43" s="29">
        <f>SUM(L41:L42)</f>
        <v>0</v>
      </c>
      <c r="M43" s="17" t="s">
        <v>41</v>
      </c>
    </row>
    <row r="53" ht="14.25" customHeight="1"/>
    <row r="54" ht="15" customHeight="1"/>
    <row r="55" ht="14.25" customHeight="1"/>
    <row r="56" ht="15" customHeight="1"/>
    <row r="58" ht="15" customHeight="1"/>
    <row r="60" ht="15" customHeight="1"/>
    <row r="61" ht="15.75" customHeight="1"/>
  </sheetData>
  <sheetProtection/>
  <mergeCells count="42">
    <mergeCell ref="A9:A10"/>
    <mergeCell ref="B9:C10"/>
    <mergeCell ref="G43:K43"/>
    <mergeCell ref="A1:C1"/>
    <mergeCell ref="G41:K41"/>
    <mergeCell ref="G42:K42"/>
    <mergeCell ref="J1:K1"/>
    <mergeCell ref="J7:K7"/>
    <mergeCell ref="B3:C3"/>
    <mergeCell ref="J6:K6"/>
    <mergeCell ref="G7:I7"/>
    <mergeCell ref="B11:C12"/>
    <mergeCell ref="D11:I12"/>
    <mergeCell ref="B4:C4"/>
    <mergeCell ref="D1:I2"/>
    <mergeCell ref="D8:F10"/>
    <mergeCell ref="L10:M11"/>
    <mergeCell ref="L4:M4"/>
    <mergeCell ref="L5:M5"/>
    <mergeCell ref="A2:C2"/>
    <mergeCell ref="G8:I10"/>
    <mergeCell ref="B5:C5"/>
    <mergeCell ref="J8:K8"/>
    <mergeCell ref="L8:M8"/>
    <mergeCell ref="D3:I4"/>
    <mergeCell ref="J4:K4"/>
    <mergeCell ref="L1:M1"/>
    <mergeCell ref="J2:K2"/>
    <mergeCell ref="L2:M2"/>
    <mergeCell ref="J9:K9"/>
    <mergeCell ref="L7:M7"/>
    <mergeCell ref="L9:M9"/>
    <mergeCell ref="A11:A12"/>
    <mergeCell ref="J3:K3"/>
    <mergeCell ref="B6:C6"/>
    <mergeCell ref="B7:C7"/>
    <mergeCell ref="J10:K11"/>
    <mergeCell ref="B8:C8"/>
    <mergeCell ref="D6:I6"/>
    <mergeCell ref="D5:I5"/>
    <mergeCell ref="J5:K5"/>
    <mergeCell ref="D7:F7"/>
  </mergeCells>
  <dataValidations count="1">
    <dataValidation type="list" allowBlank="1" showInputMessage="1" showErrorMessage="1" sqref="B11:C12">
      <formula1>"EMS(実重量計算),YDH(積載重量計算),OCS(積載重量計算),安い発送方法"</formula1>
    </dataValidation>
  </dataValidations>
  <printOptions horizontalCentered="1" verticalCentered="1"/>
  <pageMargins left="0" right="0" top="1.1811023622047245" bottom="0" header="0" footer="0"/>
  <pageSetup fitToHeight="1" fitToWidth="1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PageLayoutView="0" workbookViewId="0" topLeftCell="A1">
      <selection activeCell="A2" sqref="A2:C2"/>
    </sheetView>
  </sheetViews>
  <sheetFormatPr defaultColWidth="9.00390625" defaultRowHeight="15.75"/>
  <cols>
    <col min="1" max="1" width="8.75390625" style="26" customWidth="1"/>
    <col min="2" max="3" width="22.50390625" style="26" customWidth="1"/>
    <col min="4" max="9" width="9.00390625" style="26" customWidth="1"/>
    <col min="10" max="10" width="8.75390625" style="26" customWidth="1"/>
    <col min="11" max="11" width="9.00390625" style="26" customWidth="1"/>
    <col min="12" max="12" width="12.50390625" style="26" customWidth="1"/>
    <col min="13" max="13" width="20.00390625" style="26" customWidth="1"/>
    <col min="14" max="16384" width="9.00390625" style="23" customWidth="1"/>
  </cols>
  <sheetData>
    <row r="1" spans="1:13" s="19" customFormat="1" ht="17.25">
      <c r="A1" s="104" t="s">
        <v>26</v>
      </c>
      <c r="B1" s="104"/>
      <c r="C1" s="104"/>
      <c r="D1" s="86"/>
      <c r="E1" s="86"/>
      <c r="F1" s="86"/>
      <c r="G1" s="86"/>
      <c r="H1" s="86"/>
      <c r="I1" s="87"/>
      <c r="J1" s="40" t="s">
        <v>27</v>
      </c>
      <c r="K1" s="40"/>
      <c r="L1" s="57" t="str">
        <f>'注文シート'!L1</f>
        <v>PL</v>
      </c>
      <c r="M1" s="57" t="e">
        <f>注文シート!#REF!</f>
        <v>#REF!</v>
      </c>
    </row>
    <row r="2" spans="1:13" s="19" customFormat="1" ht="17.25">
      <c r="A2" s="64" t="s">
        <v>16</v>
      </c>
      <c r="B2" s="64"/>
      <c r="C2" s="64"/>
      <c r="D2" s="86"/>
      <c r="E2" s="86"/>
      <c r="F2" s="86"/>
      <c r="G2" s="86"/>
      <c r="H2" s="86"/>
      <c r="I2" s="87"/>
      <c r="J2" s="40" t="s">
        <v>28</v>
      </c>
      <c r="K2" s="40"/>
      <c r="L2" s="57">
        <f>'注文シート'!L2</f>
        <v>0</v>
      </c>
      <c r="M2" s="57" t="e">
        <f>注文シート!#REF!</f>
        <v>#REF!</v>
      </c>
    </row>
    <row r="3" spans="1:14" s="19" customFormat="1" ht="12">
      <c r="A3" s="3" t="s">
        <v>29</v>
      </c>
      <c r="B3" s="134">
        <f>'注文シート'!B3</f>
        <v>0</v>
      </c>
      <c r="C3" s="135"/>
      <c r="D3" s="70" t="s">
        <v>30</v>
      </c>
      <c r="E3" s="71"/>
      <c r="F3" s="71"/>
      <c r="G3" s="71"/>
      <c r="H3" s="71"/>
      <c r="I3" s="71"/>
      <c r="J3" s="40" t="s">
        <v>31</v>
      </c>
      <c r="K3" s="40"/>
      <c r="L3" s="2">
        <f>'注文シート'!L3</f>
        <v>0</v>
      </c>
      <c r="M3" s="4">
        <f>'注文シート'!M3</f>
        <v>0</v>
      </c>
      <c r="N3" s="36">
        <f>'注文シート'!N3</f>
        <v>0</v>
      </c>
    </row>
    <row r="4" spans="1:13" s="19" customFormat="1" ht="12">
      <c r="A4" s="3" t="s">
        <v>0</v>
      </c>
      <c r="B4" s="134">
        <f>'注文シート'!B4</f>
        <v>0</v>
      </c>
      <c r="C4" s="135"/>
      <c r="D4" s="70"/>
      <c r="E4" s="71"/>
      <c r="F4" s="71"/>
      <c r="G4" s="71"/>
      <c r="H4" s="71"/>
      <c r="I4" s="71"/>
      <c r="J4" s="40" t="s">
        <v>32</v>
      </c>
      <c r="K4" s="40"/>
      <c r="L4" s="57">
        <f>'注文シート'!L4</f>
        <v>0</v>
      </c>
      <c r="M4" s="57" t="e">
        <f>注文シート!#REF!</f>
        <v>#REF!</v>
      </c>
    </row>
    <row r="5" spans="1:13" s="19" customFormat="1" ht="14.25">
      <c r="A5" s="3" t="s">
        <v>33</v>
      </c>
      <c r="B5" s="140">
        <f>'注文シート'!B5</f>
        <v>0</v>
      </c>
      <c r="C5" s="141"/>
      <c r="D5" s="51" t="s">
        <v>34</v>
      </c>
      <c r="E5" s="52"/>
      <c r="F5" s="52"/>
      <c r="G5" s="52"/>
      <c r="H5" s="52"/>
      <c r="I5" s="52"/>
      <c r="J5" s="114" t="s">
        <v>35</v>
      </c>
      <c r="K5" s="114"/>
      <c r="L5" s="112"/>
      <c r="M5" s="112"/>
    </row>
    <row r="6" spans="1:14" s="19" customFormat="1" ht="22.5" customHeight="1">
      <c r="A6" s="3" t="s">
        <v>36</v>
      </c>
      <c r="B6" s="136">
        <f>'注文シート'!B6</f>
        <v>0</v>
      </c>
      <c r="C6" s="137"/>
      <c r="D6" s="48" t="s">
        <v>58</v>
      </c>
      <c r="E6" s="49"/>
      <c r="F6" s="49"/>
      <c r="G6" s="49"/>
      <c r="H6" s="49"/>
      <c r="I6" s="50"/>
      <c r="J6" s="114" t="s">
        <v>37</v>
      </c>
      <c r="K6" s="114"/>
      <c r="L6" s="31"/>
      <c r="M6" s="30"/>
      <c r="N6" s="36"/>
    </row>
    <row r="7" spans="1:13" s="19" customFormat="1" ht="12">
      <c r="A7" s="3" t="s">
        <v>38</v>
      </c>
      <c r="B7" s="138">
        <f>'注文シート'!B7</f>
        <v>0</v>
      </c>
      <c r="C7" s="139"/>
      <c r="D7" s="145" t="str">
        <f>'注文シート'!D7</f>
        <v>為替レートの最終更新 0000/00/00</v>
      </c>
      <c r="E7" s="146"/>
      <c r="F7" s="147"/>
      <c r="G7" s="148">
        <f>'注文シート'!G7</f>
        <v>17</v>
      </c>
      <c r="H7" s="149"/>
      <c r="I7" s="149"/>
      <c r="J7" s="114" t="s">
        <v>32</v>
      </c>
      <c r="K7" s="114"/>
      <c r="L7" s="113"/>
      <c r="M7" s="113"/>
    </row>
    <row r="8" spans="1:13" s="19" customFormat="1" ht="12">
      <c r="A8" s="7" t="s">
        <v>1</v>
      </c>
      <c r="B8" s="136">
        <f>'注文シート'!B8</f>
        <v>0</v>
      </c>
      <c r="C8" s="137"/>
      <c r="D8" s="88" t="s">
        <v>39</v>
      </c>
      <c r="E8" s="89"/>
      <c r="F8" s="90"/>
      <c r="G8" s="115">
        <f>'注文シート'!G8</f>
        <v>18.5</v>
      </c>
      <c r="H8" s="116"/>
      <c r="I8" s="116"/>
      <c r="J8" s="114" t="s">
        <v>23</v>
      </c>
      <c r="K8" s="114"/>
      <c r="L8" s="113"/>
      <c r="M8" s="113"/>
    </row>
    <row r="9" spans="1:13" s="19" customFormat="1" ht="11.25">
      <c r="A9" s="39" t="s">
        <v>25</v>
      </c>
      <c r="B9" s="121">
        <f>'注文シート'!B9</f>
        <v>0</v>
      </c>
      <c r="C9" s="122"/>
      <c r="D9" s="91"/>
      <c r="E9" s="92"/>
      <c r="F9" s="93"/>
      <c r="G9" s="117"/>
      <c r="H9" s="118"/>
      <c r="I9" s="118"/>
      <c r="J9" s="114" t="s">
        <v>49</v>
      </c>
      <c r="K9" s="114"/>
      <c r="L9" s="113"/>
      <c r="M9" s="113"/>
    </row>
    <row r="10" spans="1:13" s="19" customFormat="1" ht="11.25">
      <c r="A10" s="39"/>
      <c r="B10" s="123"/>
      <c r="C10" s="124"/>
      <c r="D10" s="94"/>
      <c r="E10" s="95"/>
      <c r="F10" s="96"/>
      <c r="G10" s="119"/>
      <c r="H10" s="120"/>
      <c r="I10" s="120"/>
      <c r="J10" s="114" t="s">
        <v>25</v>
      </c>
      <c r="K10" s="114"/>
      <c r="L10" s="111"/>
      <c r="M10" s="111" t="e">
        <f>注文シート!#REF!</f>
        <v>#REF!</v>
      </c>
    </row>
    <row r="11" spans="1:13" s="19" customFormat="1" ht="12" customHeight="1">
      <c r="A11" s="39" t="s">
        <v>43</v>
      </c>
      <c r="B11" s="150" t="str">
        <f>'注文シート'!B11</f>
        <v>安い発送方法</v>
      </c>
      <c r="C11" s="151"/>
      <c r="D11" s="80" t="s">
        <v>44</v>
      </c>
      <c r="E11" s="81"/>
      <c r="F11" s="81"/>
      <c r="G11" s="81"/>
      <c r="H11" s="81"/>
      <c r="I11" s="81"/>
      <c r="J11" s="114"/>
      <c r="K11" s="114"/>
      <c r="L11" s="111" t="e">
        <f>注文シート!#REF!</f>
        <v>#REF!</v>
      </c>
      <c r="M11" s="111" t="e">
        <f>注文シート!#REF!</f>
        <v>#REF!</v>
      </c>
    </row>
    <row r="12" spans="1:13" ht="14.25" customHeight="1">
      <c r="A12" s="39"/>
      <c r="B12" s="152"/>
      <c r="C12" s="153"/>
      <c r="D12" s="82"/>
      <c r="E12" s="83"/>
      <c r="F12" s="83"/>
      <c r="G12" s="83"/>
      <c r="H12" s="83"/>
      <c r="I12" s="83"/>
      <c r="K12" s="19"/>
      <c r="L12" s="19"/>
      <c r="M12" s="19"/>
    </row>
    <row r="13" spans="1:13" ht="14.25">
      <c r="A13" s="8" t="s">
        <v>2</v>
      </c>
      <c r="B13" s="9" t="s">
        <v>3</v>
      </c>
      <c r="C13" s="9" t="s">
        <v>19</v>
      </c>
      <c r="D13" s="9" t="s">
        <v>20</v>
      </c>
      <c r="E13" s="9" t="s">
        <v>4</v>
      </c>
      <c r="F13" s="9" t="s">
        <v>21</v>
      </c>
      <c r="G13" s="9" t="s">
        <v>22</v>
      </c>
      <c r="H13" s="9" t="s">
        <v>23</v>
      </c>
      <c r="I13" s="9" t="s">
        <v>40</v>
      </c>
      <c r="J13" s="18" t="s">
        <v>24</v>
      </c>
      <c r="K13" s="10" t="s">
        <v>5</v>
      </c>
      <c r="L13" s="10" t="s">
        <v>6</v>
      </c>
      <c r="M13" s="12" t="s">
        <v>25</v>
      </c>
    </row>
    <row r="14" spans="1:13" ht="14.25">
      <c r="A14" s="8">
        <v>1</v>
      </c>
      <c r="B14" s="24">
        <f>'注文シート'!B14</f>
        <v>0</v>
      </c>
      <c r="C14" s="24">
        <f>'注文シート'!C14</f>
        <v>0</v>
      </c>
      <c r="D14" s="21">
        <f>'注文シート'!D14</f>
        <v>0</v>
      </c>
      <c r="E14" s="21">
        <f>'注文シート'!E14</f>
        <v>0</v>
      </c>
      <c r="F14" s="21">
        <f>'注文シート'!F14</f>
        <v>0</v>
      </c>
      <c r="G14" s="21">
        <f>'注文シート'!G14</f>
        <v>0</v>
      </c>
      <c r="H14" s="21"/>
      <c r="I14" s="21">
        <f>'注文シート'!I14</f>
        <v>0</v>
      </c>
      <c r="J14" s="21">
        <f>'注文シート'!J14</f>
        <v>0</v>
      </c>
      <c r="K14" s="22">
        <f>SUM(H14*I14+J14)</f>
        <v>0</v>
      </c>
      <c r="L14" s="10">
        <f aca="true" t="shared" si="0" ref="L14:L38">K14*$G$8</f>
        <v>0</v>
      </c>
      <c r="M14" s="34">
        <f>'注文シート'!M14</f>
        <v>0</v>
      </c>
    </row>
    <row r="15" spans="1:13" ht="14.25">
      <c r="A15" s="8">
        <v>2</v>
      </c>
      <c r="B15" s="24">
        <f>'注文シート'!B15</f>
        <v>0</v>
      </c>
      <c r="C15" s="24">
        <f>'注文シート'!C15</f>
        <v>0</v>
      </c>
      <c r="D15" s="21">
        <f>'注文シート'!D15</f>
        <v>0</v>
      </c>
      <c r="E15" s="21">
        <f>'注文シート'!E15</f>
        <v>0</v>
      </c>
      <c r="F15" s="21">
        <f>'注文シート'!F15</f>
        <v>0</v>
      </c>
      <c r="G15" s="21">
        <f>'注文シート'!G15</f>
        <v>0</v>
      </c>
      <c r="H15" s="21"/>
      <c r="I15" s="21">
        <f>'注文シート'!I15</f>
        <v>0</v>
      </c>
      <c r="J15" s="21">
        <f>'注文シート'!J15</f>
        <v>0</v>
      </c>
      <c r="K15" s="22">
        <f aca="true" t="shared" si="1" ref="K15:K32">SUM(H15*I15+J15)</f>
        <v>0</v>
      </c>
      <c r="L15" s="10">
        <f t="shared" si="0"/>
        <v>0</v>
      </c>
      <c r="M15" s="34">
        <f>'注文シート'!M15</f>
        <v>0</v>
      </c>
    </row>
    <row r="16" spans="1:13" ht="14.25">
      <c r="A16" s="8">
        <v>3</v>
      </c>
      <c r="B16" s="24">
        <f>'注文シート'!B16</f>
        <v>0</v>
      </c>
      <c r="C16" s="24">
        <f>'注文シート'!C16</f>
        <v>0</v>
      </c>
      <c r="D16" s="21">
        <f>'注文シート'!D16</f>
        <v>0</v>
      </c>
      <c r="E16" s="21">
        <f>'注文シート'!E16</f>
        <v>0</v>
      </c>
      <c r="F16" s="21">
        <f>'注文シート'!F16</f>
        <v>0</v>
      </c>
      <c r="G16" s="21">
        <f>'注文シート'!G16</f>
        <v>0</v>
      </c>
      <c r="H16" s="21"/>
      <c r="I16" s="21">
        <f>'注文シート'!I16</f>
        <v>0</v>
      </c>
      <c r="J16" s="21">
        <f>'注文シート'!J16</f>
        <v>0</v>
      </c>
      <c r="K16" s="22">
        <f t="shared" si="1"/>
        <v>0</v>
      </c>
      <c r="L16" s="10">
        <f t="shared" si="0"/>
        <v>0</v>
      </c>
      <c r="M16" s="34">
        <f>'注文シート'!M16</f>
        <v>0</v>
      </c>
    </row>
    <row r="17" spans="1:13" ht="14.25">
      <c r="A17" s="8">
        <v>4</v>
      </c>
      <c r="B17" s="24">
        <f>'注文シート'!B17</f>
        <v>0</v>
      </c>
      <c r="C17" s="24">
        <f>'注文シート'!C17</f>
        <v>0</v>
      </c>
      <c r="D17" s="21">
        <f>'注文シート'!D17</f>
        <v>0</v>
      </c>
      <c r="E17" s="21">
        <f>'注文シート'!E17</f>
        <v>0</v>
      </c>
      <c r="F17" s="21">
        <f>'注文シート'!F17</f>
        <v>0</v>
      </c>
      <c r="G17" s="21">
        <f>'注文シート'!G17</f>
        <v>0</v>
      </c>
      <c r="H17" s="21"/>
      <c r="I17" s="21">
        <f>'注文シート'!I17</f>
        <v>0</v>
      </c>
      <c r="J17" s="21">
        <f>'注文シート'!J17</f>
        <v>0</v>
      </c>
      <c r="K17" s="22">
        <f t="shared" si="1"/>
        <v>0</v>
      </c>
      <c r="L17" s="10">
        <f t="shared" si="0"/>
        <v>0</v>
      </c>
      <c r="M17" s="34">
        <f>'注文シート'!M17</f>
        <v>0</v>
      </c>
    </row>
    <row r="18" spans="1:13" ht="14.25">
      <c r="A18" s="8">
        <v>5</v>
      </c>
      <c r="B18" s="24">
        <f>'注文シート'!B18</f>
        <v>0</v>
      </c>
      <c r="C18" s="24">
        <f>'注文シート'!C18</f>
        <v>0</v>
      </c>
      <c r="D18" s="21">
        <f>'注文シート'!D18</f>
        <v>0</v>
      </c>
      <c r="E18" s="21">
        <f>'注文シート'!E18</f>
        <v>0</v>
      </c>
      <c r="F18" s="21">
        <f>'注文シート'!F18</f>
        <v>0</v>
      </c>
      <c r="G18" s="21">
        <f>'注文シート'!G18</f>
        <v>0</v>
      </c>
      <c r="H18" s="21"/>
      <c r="I18" s="21">
        <f>'注文シート'!I18</f>
        <v>0</v>
      </c>
      <c r="J18" s="21">
        <f>'注文シート'!J18</f>
        <v>0</v>
      </c>
      <c r="K18" s="22">
        <f t="shared" si="1"/>
        <v>0</v>
      </c>
      <c r="L18" s="10">
        <f t="shared" si="0"/>
        <v>0</v>
      </c>
      <c r="M18" s="34">
        <f>'注文シート'!M18</f>
        <v>0</v>
      </c>
    </row>
    <row r="19" spans="1:13" ht="14.25">
      <c r="A19" s="8">
        <v>6</v>
      </c>
      <c r="B19" s="24">
        <f>'注文シート'!B19</f>
        <v>0</v>
      </c>
      <c r="C19" s="24">
        <f>'注文シート'!C19</f>
        <v>0</v>
      </c>
      <c r="D19" s="21">
        <f>'注文シート'!D19</f>
        <v>0</v>
      </c>
      <c r="E19" s="21">
        <f>'注文シート'!E19</f>
        <v>0</v>
      </c>
      <c r="F19" s="21">
        <f>'注文シート'!F19</f>
        <v>0</v>
      </c>
      <c r="G19" s="21">
        <f>'注文シート'!G19</f>
        <v>0</v>
      </c>
      <c r="H19" s="21"/>
      <c r="I19" s="21">
        <f>'注文シート'!I19</f>
        <v>0</v>
      </c>
      <c r="J19" s="21">
        <f>'注文シート'!J19</f>
        <v>0</v>
      </c>
      <c r="K19" s="22">
        <f t="shared" si="1"/>
        <v>0</v>
      </c>
      <c r="L19" s="10">
        <f t="shared" si="0"/>
        <v>0</v>
      </c>
      <c r="M19" s="34">
        <f>'注文シート'!M19</f>
        <v>0</v>
      </c>
    </row>
    <row r="20" spans="1:13" ht="14.25">
      <c r="A20" s="8">
        <v>7</v>
      </c>
      <c r="B20" s="24">
        <f>'注文シート'!B20</f>
        <v>0</v>
      </c>
      <c r="C20" s="24">
        <f>'注文シート'!C20</f>
        <v>0</v>
      </c>
      <c r="D20" s="21">
        <f>'注文シート'!D20</f>
        <v>0</v>
      </c>
      <c r="E20" s="21">
        <f>'注文シート'!E20</f>
        <v>0</v>
      </c>
      <c r="F20" s="21">
        <f>'注文シート'!F20</f>
        <v>0</v>
      </c>
      <c r="G20" s="21">
        <f>'注文シート'!G20</f>
        <v>0</v>
      </c>
      <c r="H20" s="21"/>
      <c r="I20" s="21">
        <f>'注文シート'!I20</f>
        <v>0</v>
      </c>
      <c r="J20" s="21">
        <f>'注文シート'!J20</f>
        <v>0</v>
      </c>
      <c r="K20" s="22">
        <f t="shared" si="1"/>
        <v>0</v>
      </c>
      <c r="L20" s="10">
        <f t="shared" si="0"/>
        <v>0</v>
      </c>
      <c r="M20" s="34">
        <f>'注文シート'!M20</f>
        <v>0</v>
      </c>
    </row>
    <row r="21" spans="1:13" ht="14.25">
      <c r="A21" s="8">
        <v>8</v>
      </c>
      <c r="B21" s="24">
        <f>'注文シート'!B21</f>
        <v>0</v>
      </c>
      <c r="C21" s="24">
        <f>'注文シート'!C21</f>
        <v>0</v>
      </c>
      <c r="D21" s="21">
        <f>'注文シート'!D21</f>
        <v>0</v>
      </c>
      <c r="E21" s="21">
        <f>'注文シート'!E21</f>
        <v>0</v>
      </c>
      <c r="F21" s="21">
        <f>'注文シート'!F21</f>
        <v>0</v>
      </c>
      <c r="G21" s="21">
        <f>'注文シート'!G21</f>
        <v>0</v>
      </c>
      <c r="H21" s="21"/>
      <c r="I21" s="21">
        <f>'注文シート'!I21</f>
        <v>0</v>
      </c>
      <c r="J21" s="21">
        <f>'注文シート'!J21</f>
        <v>0</v>
      </c>
      <c r="K21" s="22">
        <f t="shared" si="1"/>
        <v>0</v>
      </c>
      <c r="L21" s="10">
        <f t="shared" si="0"/>
        <v>0</v>
      </c>
      <c r="M21" s="34">
        <f>'注文シート'!M21</f>
        <v>0</v>
      </c>
    </row>
    <row r="22" spans="1:13" ht="14.25">
      <c r="A22" s="8">
        <v>9</v>
      </c>
      <c r="B22" s="24">
        <f>'注文シート'!B22</f>
        <v>0</v>
      </c>
      <c r="C22" s="24">
        <f>'注文シート'!C22</f>
        <v>0</v>
      </c>
      <c r="D22" s="21">
        <f>'注文シート'!D22</f>
        <v>0</v>
      </c>
      <c r="E22" s="21">
        <f>'注文シート'!E22</f>
        <v>0</v>
      </c>
      <c r="F22" s="21">
        <f>'注文シート'!F22</f>
        <v>0</v>
      </c>
      <c r="G22" s="21">
        <f>'注文シート'!G22</f>
        <v>0</v>
      </c>
      <c r="H22" s="21"/>
      <c r="I22" s="21">
        <f>'注文シート'!I22</f>
        <v>0</v>
      </c>
      <c r="J22" s="21">
        <f>'注文シート'!J22</f>
        <v>0</v>
      </c>
      <c r="K22" s="22">
        <f t="shared" si="1"/>
        <v>0</v>
      </c>
      <c r="L22" s="10">
        <f t="shared" si="0"/>
        <v>0</v>
      </c>
      <c r="M22" s="34">
        <f>'注文シート'!M22</f>
        <v>0</v>
      </c>
    </row>
    <row r="23" spans="1:13" ht="14.25">
      <c r="A23" s="8">
        <v>10</v>
      </c>
      <c r="B23" s="24">
        <f>'注文シート'!B23</f>
        <v>0</v>
      </c>
      <c r="C23" s="24">
        <f>'注文シート'!C23</f>
        <v>0</v>
      </c>
      <c r="D23" s="21">
        <f>'注文シート'!D23</f>
        <v>0</v>
      </c>
      <c r="E23" s="21">
        <f>'注文シート'!E23</f>
        <v>0</v>
      </c>
      <c r="F23" s="21">
        <f>'注文シート'!F23</f>
        <v>0</v>
      </c>
      <c r="G23" s="21">
        <f>'注文シート'!G23</f>
        <v>0</v>
      </c>
      <c r="H23" s="21"/>
      <c r="I23" s="21">
        <f>'注文シート'!I23</f>
        <v>0</v>
      </c>
      <c r="J23" s="21">
        <f>'注文シート'!J23</f>
        <v>0</v>
      </c>
      <c r="K23" s="22">
        <f t="shared" si="1"/>
        <v>0</v>
      </c>
      <c r="L23" s="10">
        <f t="shared" si="0"/>
        <v>0</v>
      </c>
      <c r="M23" s="34">
        <f>'注文シート'!M23</f>
        <v>0</v>
      </c>
    </row>
    <row r="24" spans="1:13" ht="14.25">
      <c r="A24" s="8">
        <v>11</v>
      </c>
      <c r="B24" s="24">
        <f>'注文シート'!B24</f>
        <v>0</v>
      </c>
      <c r="C24" s="24">
        <f>'注文シート'!C24</f>
        <v>0</v>
      </c>
      <c r="D24" s="21">
        <f>'注文シート'!D24</f>
        <v>0</v>
      </c>
      <c r="E24" s="21">
        <f>'注文シート'!E24</f>
        <v>0</v>
      </c>
      <c r="F24" s="21">
        <f>'注文シート'!F24</f>
        <v>0</v>
      </c>
      <c r="G24" s="21">
        <f>'注文シート'!G24</f>
        <v>0</v>
      </c>
      <c r="H24" s="21"/>
      <c r="I24" s="21">
        <f>'注文シート'!I24</f>
        <v>0</v>
      </c>
      <c r="J24" s="21">
        <f>'注文シート'!J24</f>
        <v>0</v>
      </c>
      <c r="K24" s="22">
        <f t="shared" si="1"/>
        <v>0</v>
      </c>
      <c r="L24" s="10">
        <f t="shared" si="0"/>
        <v>0</v>
      </c>
      <c r="M24" s="34">
        <f>'注文シート'!M24</f>
        <v>0</v>
      </c>
    </row>
    <row r="25" spans="1:13" ht="14.25">
      <c r="A25" s="8">
        <v>12</v>
      </c>
      <c r="B25" s="24">
        <f>'注文シート'!B25</f>
        <v>0</v>
      </c>
      <c r="C25" s="24">
        <f>'注文シート'!C25</f>
        <v>0</v>
      </c>
      <c r="D25" s="21">
        <f>'注文シート'!D25</f>
        <v>0</v>
      </c>
      <c r="E25" s="21">
        <f>'注文シート'!E25</f>
        <v>0</v>
      </c>
      <c r="F25" s="21">
        <f>'注文シート'!F25</f>
        <v>0</v>
      </c>
      <c r="G25" s="21">
        <f>'注文シート'!G25</f>
        <v>0</v>
      </c>
      <c r="H25" s="21"/>
      <c r="I25" s="21">
        <f>'注文シート'!I25</f>
        <v>0</v>
      </c>
      <c r="J25" s="21">
        <f>'注文シート'!J25</f>
        <v>0</v>
      </c>
      <c r="K25" s="22">
        <f t="shared" si="1"/>
        <v>0</v>
      </c>
      <c r="L25" s="10">
        <f t="shared" si="0"/>
        <v>0</v>
      </c>
      <c r="M25" s="34">
        <f>'注文シート'!M25</f>
        <v>0</v>
      </c>
    </row>
    <row r="26" spans="1:13" ht="14.25">
      <c r="A26" s="8">
        <v>13</v>
      </c>
      <c r="B26" s="24">
        <f>'注文シート'!B26</f>
        <v>0</v>
      </c>
      <c r="C26" s="24">
        <f>'注文シート'!C26</f>
        <v>0</v>
      </c>
      <c r="D26" s="21">
        <f>'注文シート'!D26</f>
        <v>0</v>
      </c>
      <c r="E26" s="21">
        <f>'注文シート'!E26</f>
        <v>0</v>
      </c>
      <c r="F26" s="21">
        <f>'注文シート'!F26</f>
        <v>0</v>
      </c>
      <c r="G26" s="21">
        <f>'注文シート'!G26</f>
        <v>0</v>
      </c>
      <c r="H26" s="21"/>
      <c r="I26" s="21">
        <f>'注文シート'!I26</f>
        <v>0</v>
      </c>
      <c r="J26" s="21">
        <f>'注文シート'!J26</f>
        <v>0</v>
      </c>
      <c r="K26" s="22">
        <f t="shared" si="1"/>
        <v>0</v>
      </c>
      <c r="L26" s="10">
        <f t="shared" si="0"/>
        <v>0</v>
      </c>
      <c r="M26" s="34">
        <f>'注文シート'!M26</f>
        <v>0</v>
      </c>
    </row>
    <row r="27" spans="1:13" ht="14.25">
      <c r="A27" s="8">
        <v>14</v>
      </c>
      <c r="B27" s="24">
        <f>'注文シート'!B27</f>
        <v>0</v>
      </c>
      <c r="C27" s="24">
        <f>'注文シート'!C27</f>
        <v>0</v>
      </c>
      <c r="D27" s="21">
        <f>'注文シート'!D27</f>
        <v>0</v>
      </c>
      <c r="E27" s="21">
        <f>'注文シート'!E27</f>
        <v>0</v>
      </c>
      <c r="F27" s="21">
        <f>'注文シート'!F27</f>
        <v>0</v>
      </c>
      <c r="G27" s="21">
        <f>'注文シート'!G27</f>
        <v>0</v>
      </c>
      <c r="H27" s="21"/>
      <c r="I27" s="21">
        <f>'注文シート'!I27</f>
        <v>0</v>
      </c>
      <c r="J27" s="21">
        <f>'注文シート'!J27</f>
        <v>0</v>
      </c>
      <c r="K27" s="22">
        <f t="shared" si="1"/>
        <v>0</v>
      </c>
      <c r="L27" s="10">
        <f t="shared" si="0"/>
        <v>0</v>
      </c>
      <c r="M27" s="34">
        <f>'注文シート'!M27</f>
        <v>0</v>
      </c>
    </row>
    <row r="28" spans="1:13" ht="14.25">
      <c r="A28" s="8">
        <v>15</v>
      </c>
      <c r="B28" s="24">
        <f>'注文シート'!B28</f>
        <v>0</v>
      </c>
      <c r="C28" s="24">
        <f>'注文シート'!C28</f>
        <v>0</v>
      </c>
      <c r="D28" s="21">
        <f>'注文シート'!D28</f>
        <v>0</v>
      </c>
      <c r="E28" s="21">
        <f>'注文シート'!E28</f>
        <v>0</v>
      </c>
      <c r="F28" s="21">
        <f>'注文シート'!F28</f>
        <v>0</v>
      </c>
      <c r="G28" s="21">
        <f>'注文シート'!G28</f>
        <v>0</v>
      </c>
      <c r="H28" s="21"/>
      <c r="I28" s="21">
        <f>'注文シート'!I28</f>
        <v>0</v>
      </c>
      <c r="J28" s="21">
        <f>'注文シート'!J28</f>
        <v>0</v>
      </c>
      <c r="K28" s="22">
        <f t="shared" si="1"/>
        <v>0</v>
      </c>
      <c r="L28" s="10">
        <f t="shared" si="0"/>
        <v>0</v>
      </c>
      <c r="M28" s="34">
        <f>'注文シート'!M28</f>
        <v>0</v>
      </c>
    </row>
    <row r="29" spans="1:13" ht="14.25">
      <c r="A29" s="8">
        <v>16</v>
      </c>
      <c r="B29" s="24">
        <f>'注文シート'!B29</f>
        <v>0</v>
      </c>
      <c r="C29" s="24">
        <f>'注文シート'!C29</f>
        <v>0</v>
      </c>
      <c r="D29" s="21">
        <f>'注文シート'!D29</f>
        <v>0</v>
      </c>
      <c r="E29" s="21">
        <f>'注文シート'!E29</f>
        <v>0</v>
      </c>
      <c r="F29" s="21">
        <f>'注文シート'!F29</f>
        <v>0</v>
      </c>
      <c r="G29" s="21">
        <f>'注文シート'!G29</f>
        <v>0</v>
      </c>
      <c r="H29" s="21"/>
      <c r="I29" s="21">
        <f>'注文シート'!I29</f>
        <v>0</v>
      </c>
      <c r="J29" s="21">
        <f>'注文シート'!J29</f>
        <v>0</v>
      </c>
      <c r="K29" s="22">
        <f t="shared" si="1"/>
        <v>0</v>
      </c>
      <c r="L29" s="10">
        <f t="shared" si="0"/>
        <v>0</v>
      </c>
      <c r="M29" s="34">
        <f>'注文シート'!M29</f>
        <v>0</v>
      </c>
    </row>
    <row r="30" spans="1:13" ht="14.25">
      <c r="A30" s="8">
        <v>17</v>
      </c>
      <c r="B30" s="24">
        <f>'注文シート'!B30</f>
        <v>0</v>
      </c>
      <c r="C30" s="24">
        <f>'注文シート'!C30</f>
        <v>0</v>
      </c>
      <c r="D30" s="21">
        <f>'注文シート'!D30</f>
        <v>0</v>
      </c>
      <c r="E30" s="21">
        <f>'注文シート'!E30</f>
        <v>0</v>
      </c>
      <c r="F30" s="21">
        <f>'注文シート'!F30</f>
        <v>0</v>
      </c>
      <c r="G30" s="21">
        <f>'注文シート'!G30</f>
        <v>0</v>
      </c>
      <c r="H30" s="21"/>
      <c r="I30" s="21">
        <f>'注文シート'!I30</f>
        <v>0</v>
      </c>
      <c r="J30" s="21">
        <f>'注文シート'!J30</f>
        <v>0</v>
      </c>
      <c r="K30" s="22">
        <f t="shared" si="1"/>
        <v>0</v>
      </c>
      <c r="L30" s="10">
        <f t="shared" si="0"/>
        <v>0</v>
      </c>
      <c r="M30" s="34">
        <f>'注文シート'!M30</f>
        <v>0</v>
      </c>
    </row>
    <row r="31" spans="1:13" ht="14.25">
      <c r="A31" s="8">
        <v>18</v>
      </c>
      <c r="B31" s="24">
        <f>'注文シート'!B31</f>
        <v>0</v>
      </c>
      <c r="C31" s="24">
        <f>'注文シート'!C31</f>
        <v>0</v>
      </c>
      <c r="D31" s="21">
        <f>'注文シート'!D31</f>
        <v>0</v>
      </c>
      <c r="E31" s="21">
        <f>'注文シート'!E31</f>
        <v>0</v>
      </c>
      <c r="F31" s="21">
        <f>'注文シート'!F31</f>
        <v>0</v>
      </c>
      <c r="G31" s="21">
        <f>'注文シート'!G31</f>
        <v>0</v>
      </c>
      <c r="H31" s="21"/>
      <c r="I31" s="21">
        <f>'注文シート'!I31</f>
        <v>0</v>
      </c>
      <c r="J31" s="21">
        <f>'注文シート'!J31</f>
        <v>0</v>
      </c>
      <c r="K31" s="22">
        <f t="shared" si="1"/>
        <v>0</v>
      </c>
      <c r="L31" s="10">
        <f t="shared" si="0"/>
        <v>0</v>
      </c>
      <c r="M31" s="34">
        <f>'注文シート'!M31</f>
        <v>0</v>
      </c>
    </row>
    <row r="32" spans="1:13" ht="14.25">
      <c r="A32" s="8">
        <v>19</v>
      </c>
      <c r="B32" s="24">
        <f>'注文シート'!B32</f>
        <v>0</v>
      </c>
      <c r="C32" s="24">
        <f>'注文シート'!C32</f>
        <v>0</v>
      </c>
      <c r="D32" s="21">
        <f>'注文シート'!D32</f>
        <v>0</v>
      </c>
      <c r="E32" s="21">
        <f>'注文シート'!E32</f>
        <v>0</v>
      </c>
      <c r="F32" s="21">
        <f>'注文シート'!F32</f>
        <v>0</v>
      </c>
      <c r="G32" s="21">
        <f>'注文シート'!G32</f>
        <v>0</v>
      </c>
      <c r="H32" s="21"/>
      <c r="I32" s="21">
        <f>'注文シート'!I32</f>
        <v>0</v>
      </c>
      <c r="J32" s="21">
        <f>'注文シート'!J32</f>
        <v>0</v>
      </c>
      <c r="K32" s="22">
        <f t="shared" si="1"/>
        <v>0</v>
      </c>
      <c r="L32" s="10">
        <f t="shared" si="0"/>
        <v>0</v>
      </c>
      <c r="M32" s="34">
        <f>'注文シート'!M32</f>
        <v>0</v>
      </c>
    </row>
    <row r="33" spans="1:13" ht="14.25">
      <c r="A33" s="8">
        <v>20</v>
      </c>
      <c r="B33" s="24">
        <f>'注文シート'!B33</f>
        <v>0</v>
      </c>
      <c r="C33" s="24">
        <f>'注文シート'!C33</f>
        <v>0</v>
      </c>
      <c r="D33" s="21">
        <f>'注文シート'!D33</f>
        <v>0</v>
      </c>
      <c r="E33" s="21">
        <f>'注文シート'!E33</f>
        <v>0</v>
      </c>
      <c r="F33" s="21">
        <f>'注文シート'!F33</f>
        <v>0</v>
      </c>
      <c r="G33" s="21">
        <f>'注文シート'!G33</f>
        <v>0</v>
      </c>
      <c r="H33" s="21"/>
      <c r="I33" s="21">
        <f>'注文シート'!I33</f>
        <v>0</v>
      </c>
      <c r="J33" s="21">
        <f>'注文シート'!J33</f>
        <v>0</v>
      </c>
      <c r="K33" s="22">
        <f aca="true" t="shared" si="2" ref="K33:K38">SUM(H33*I33+J33)</f>
        <v>0</v>
      </c>
      <c r="L33" s="10">
        <f t="shared" si="0"/>
        <v>0</v>
      </c>
      <c r="M33" s="34">
        <f>'注文シート'!M33</f>
        <v>0</v>
      </c>
    </row>
    <row r="34" spans="1:13" ht="14.25">
      <c r="A34" s="8">
        <v>21</v>
      </c>
      <c r="B34" s="24">
        <f>'注文シート'!B34</f>
        <v>0</v>
      </c>
      <c r="C34" s="24">
        <f>'注文シート'!C34</f>
        <v>0</v>
      </c>
      <c r="D34" s="21">
        <f>'注文シート'!D34</f>
        <v>0</v>
      </c>
      <c r="E34" s="21">
        <f>'注文シート'!E34</f>
        <v>0</v>
      </c>
      <c r="F34" s="21">
        <f>'注文シート'!F34</f>
        <v>0</v>
      </c>
      <c r="G34" s="21">
        <f>'注文シート'!G34</f>
        <v>0</v>
      </c>
      <c r="H34" s="21"/>
      <c r="I34" s="21">
        <f>'注文シート'!I34</f>
        <v>0</v>
      </c>
      <c r="J34" s="21">
        <f>'注文シート'!J34</f>
        <v>0</v>
      </c>
      <c r="K34" s="22">
        <f t="shared" si="2"/>
        <v>0</v>
      </c>
      <c r="L34" s="10">
        <f t="shared" si="0"/>
        <v>0</v>
      </c>
      <c r="M34" s="34">
        <f>'注文シート'!M34</f>
        <v>0</v>
      </c>
    </row>
    <row r="35" spans="1:13" ht="14.25">
      <c r="A35" s="8">
        <v>22</v>
      </c>
      <c r="B35" s="24">
        <f>'注文シート'!B35</f>
        <v>0</v>
      </c>
      <c r="C35" s="24">
        <f>'注文シート'!C35</f>
        <v>0</v>
      </c>
      <c r="D35" s="21">
        <f>'注文シート'!D35</f>
        <v>0</v>
      </c>
      <c r="E35" s="21">
        <f>'注文シート'!E35</f>
        <v>0</v>
      </c>
      <c r="F35" s="21">
        <f>'注文シート'!F35</f>
        <v>0</v>
      </c>
      <c r="G35" s="21">
        <f>'注文シート'!G35</f>
        <v>0</v>
      </c>
      <c r="H35" s="21"/>
      <c r="I35" s="21">
        <f>'注文シート'!I35</f>
        <v>0</v>
      </c>
      <c r="J35" s="21">
        <f>'注文シート'!J35</f>
        <v>0</v>
      </c>
      <c r="K35" s="22">
        <f t="shared" si="2"/>
        <v>0</v>
      </c>
      <c r="L35" s="10">
        <f t="shared" si="0"/>
        <v>0</v>
      </c>
      <c r="M35" s="34">
        <f>'注文シート'!M35</f>
        <v>0</v>
      </c>
    </row>
    <row r="36" spans="1:13" ht="14.25">
      <c r="A36" s="8">
        <v>23</v>
      </c>
      <c r="B36" s="24">
        <f>'注文シート'!B36</f>
        <v>0</v>
      </c>
      <c r="C36" s="24">
        <f>'注文シート'!C36</f>
        <v>0</v>
      </c>
      <c r="D36" s="21">
        <f>'注文シート'!D36</f>
        <v>0</v>
      </c>
      <c r="E36" s="21">
        <f>'注文シート'!E36</f>
        <v>0</v>
      </c>
      <c r="F36" s="21">
        <f>'注文シート'!F36</f>
        <v>0</v>
      </c>
      <c r="G36" s="21">
        <f>'注文シート'!G36</f>
        <v>0</v>
      </c>
      <c r="H36" s="21"/>
      <c r="I36" s="21">
        <f>'注文シート'!I36</f>
        <v>0</v>
      </c>
      <c r="J36" s="21">
        <f>'注文シート'!J36</f>
        <v>0</v>
      </c>
      <c r="K36" s="22">
        <f t="shared" si="2"/>
        <v>0</v>
      </c>
      <c r="L36" s="10">
        <f t="shared" si="0"/>
        <v>0</v>
      </c>
      <c r="M36" s="34">
        <f>'注文シート'!M36</f>
        <v>0</v>
      </c>
    </row>
    <row r="37" spans="1:13" ht="14.25">
      <c r="A37" s="8">
        <v>24</v>
      </c>
      <c r="B37" s="24">
        <f>'注文シート'!B37</f>
        <v>0</v>
      </c>
      <c r="C37" s="24">
        <f>'注文シート'!C37</f>
        <v>0</v>
      </c>
      <c r="D37" s="21">
        <f>'注文シート'!D37</f>
        <v>0</v>
      </c>
      <c r="E37" s="21">
        <f>'注文シート'!E37</f>
        <v>0</v>
      </c>
      <c r="F37" s="21">
        <f>'注文シート'!F37</f>
        <v>0</v>
      </c>
      <c r="G37" s="21">
        <f>'注文シート'!G37</f>
        <v>0</v>
      </c>
      <c r="H37" s="21"/>
      <c r="I37" s="21">
        <f>'注文シート'!I37</f>
        <v>0</v>
      </c>
      <c r="J37" s="21">
        <f>'注文シート'!J37</f>
        <v>0</v>
      </c>
      <c r="K37" s="22">
        <f t="shared" si="2"/>
        <v>0</v>
      </c>
      <c r="L37" s="10">
        <f t="shared" si="0"/>
        <v>0</v>
      </c>
      <c r="M37" s="34">
        <f>'注文シート'!M37</f>
        <v>0</v>
      </c>
    </row>
    <row r="38" spans="1:13" ht="15" thickBot="1">
      <c r="A38" s="8">
        <v>25</v>
      </c>
      <c r="B38" s="24">
        <f>'注文シート'!B38</f>
        <v>0</v>
      </c>
      <c r="C38" s="24">
        <f>'注文シート'!C38</f>
        <v>0</v>
      </c>
      <c r="D38" s="21">
        <f>'注文シート'!D38</f>
        <v>0</v>
      </c>
      <c r="E38" s="21">
        <f>'注文シート'!E38</f>
        <v>0</v>
      </c>
      <c r="F38" s="21">
        <f>'注文シート'!F38</f>
        <v>0</v>
      </c>
      <c r="G38" s="21">
        <f>'注文シート'!G38</f>
        <v>0</v>
      </c>
      <c r="H38" s="21"/>
      <c r="I38" s="21">
        <f>'注文シート'!I38</f>
        <v>0</v>
      </c>
      <c r="J38" s="21">
        <f>'注文シート'!J38</f>
        <v>0</v>
      </c>
      <c r="K38" s="22">
        <f t="shared" si="2"/>
        <v>0</v>
      </c>
      <c r="L38" s="10">
        <f t="shared" si="0"/>
        <v>0</v>
      </c>
      <c r="M38" s="34">
        <f>'注文シート'!M38</f>
        <v>0</v>
      </c>
    </row>
    <row r="39" spans="1:13" ht="13.5" customHeight="1" thickTop="1">
      <c r="A39" s="25"/>
      <c r="B39" s="25"/>
      <c r="C39" s="25"/>
      <c r="D39" s="25"/>
      <c r="E39" s="25"/>
      <c r="F39" s="25"/>
      <c r="G39" s="25">
        <f aca="true" t="shared" si="3" ref="G39:L39">SUM(G14:G38)</f>
        <v>0</v>
      </c>
      <c r="H39" s="25">
        <f t="shared" si="3"/>
        <v>0</v>
      </c>
      <c r="I39" s="25">
        <f t="shared" si="3"/>
        <v>0</v>
      </c>
      <c r="J39" s="25">
        <f t="shared" si="3"/>
        <v>0</v>
      </c>
      <c r="K39" s="25">
        <f t="shared" si="3"/>
        <v>0</v>
      </c>
      <c r="L39" s="25">
        <f t="shared" si="3"/>
        <v>0</v>
      </c>
      <c r="M39" s="35"/>
    </row>
    <row r="40" ht="14.25">
      <c r="B40" s="1" t="s">
        <v>45</v>
      </c>
    </row>
    <row r="41" spans="2:13" ht="14.25">
      <c r="B41" s="37" t="s">
        <v>46</v>
      </c>
      <c r="H41" s="133" t="s">
        <v>9</v>
      </c>
      <c r="I41" s="133"/>
      <c r="J41" s="133"/>
      <c r="K41" s="133"/>
      <c r="L41" s="14">
        <f>SUM('注文シート'!L43)</f>
        <v>0</v>
      </c>
      <c r="M41" s="26" t="s">
        <v>10</v>
      </c>
    </row>
    <row r="42" spans="2:12" ht="14.25">
      <c r="B42" s="37" t="s">
        <v>48</v>
      </c>
      <c r="G42" s="142" t="s">
        <v>11</v>
      </c>
      <c r="H42" s="131" t="s">
        <v>7</v>
      </c>
      <c r="I42" s="131"/>
      <c r="J42" s="131"/>
      <c r="K42" s="131"/>
      <c r="L42" s="14">
        <f>SUM(L39)</f>
        <v>0</v>
      </c>
    </row>
    <row r="43" spans="7:12" ht="14.25">
      <c r="G43" s="143"/>
      <c r="H43" s="132" t="s">
        <v>8</v>
      </c>
      <c r="I43" s="132"/>
      <c r="J43" s="132"/>
      <c r="K43" s="132"/>
      <c r="L43" s="14">
        <f>SUM(L42-J39*$G$8)*0.07</f>
        <v>0</v>
      </c>
    </row>
    <row r="44" spans="7:13" ht="14.25">
      <c r="G44" s="143"/>
      <c r="H44" s="131" t="s">
        <v>12</v>
      </c>
      <c r="I44" s="131"/>
      <c r="J44" s="131"/>
      <c r="K44" s="131"/>
      <c r="L44" s="14">
        <f>SUM(L42+L43)</f>
        <v>0</v>
      </c>
      <c r="M44" s="26" t="s">
        <v>13</v>
      </c>
    </row>
    <row r="45" spans="7:13" ht="14.25">
      <c r="G45" s="144"/>
      <c r="H45" s="131" t="s">
        <v>14</v>
      </c>
      <c r="I45" s="131"/>
      <c r="J45" s="131"/>
      <c r="K45" s="131"/>
      <c r="L45" s="14">
        <f>SUM(L44-L41)</f>
        <v>0</v>
      </c>
      <c r="M45" s="26" t="s">
        <v>15</v>
      </c>
    </row>
    <row r="46" spans="8:12" ht="15" customHeight="1">
      <c r="H46" s="128" t="s">
        <v>50</v>
      </c>
      <c r="I46" s="128"/>
      <c r="J46" s="128"/>
      <c r="K46" s="128"/>
      <c r="L46" s="27">
        <v>0</v>
      </c>
    </row>
    <row r="47" spans="8:12" ht="14.25">
      <c r="H47" s="128" t="s">
        <v>51</v>
      </c>
      <c r="I47" s="128"/>
      <c r="J47" s="128"/>
      <c r="K47" s="128"/>
      <c r="L47" s="28">
        <v>0</v>
      </c>
    </row>
    <row r="48" spans="8:12" ht="19.5" customHeight="1" thickBot="1">
      <c r="H48" s="129" t="s">
        <v>52</v>
      </c>
      <c r="I48" s="129"/>
      <c r="J48" s="129"/>
      <c r="K48" s="129"/>
      <c r="L48" s="15">
        <f>SUM(L47*G8)</f>
        <v>0</v>
      </c>
    </row>
    <row r="49" spans="7:13" ht="21.75" thickBot="1">
      <c r="G49" s="16"/>
      <c r="H49" s="130" t="s">
        <v>53</v>
      </c>
      <c r="I49" s="130"/>
      <c r="J49" s="130"/>
      <c r="K49" s="130"/>
      <c r="L49" s="29">
        <f>SUM(L48+L45)</f>
        <v>0</v>
      </c>
      <c r="M49" s="17" t="s">
        <v>41</v>
      </c>
    </row>
    <row r="51" spans="8:12" ht="14.25">
      <c r="H51" s="125" t="s">
        <v>18</v>
      </c>
      <c r="I51" s="126"/>
      <c r="J51" s="126"/>
      <c r="K51" s="127"/>
      <c r="L51" s="14">
        <f>SUM(L44+L48)</f>
        <v>0</v>
      </c>
    </row>
    <row r="53" ht="14.25" customHeight="1"/>
    <row r="54" ht="15" customHeight="1"/>
    <row r="55" ht="14.25" customHeight="1"/>
    <row r="56" ht="15" customHeight="1"/>
    <row r="60" ht="15" customHeight="1"/>
    <row r="61" ht="15.75" customHeight="1"/>
  </sheetData>
  <sheetProtection/>
  <mergeCells count="50">
    <mergeCell ref="G42:G45"/>
    <mergeCell ref="B8:C8"/>
    <mergeCell ref="D8:F10"/>
    <mergeCell ref="D7:F7"/>
    <mergeCell ref="G7:I7"/>
    <mergeCell ref="B11:C12"/>
    <mergeCell ref="D11:I12"/>
    <mergeCell ref="A11:A12"/>
    <mergeCell ref="H41:K41"/>
    <mergeCell ref="B3:C3"/>
    <mergeCell ref="B4:C4"/>
    <mergeCell ref="B6:C6"/>
    <mergeCell ref="B7:C7"/>
    <mergeCell ref="B5:C5"/>
    <mergeCell ref="H51:K51"/>
    <mergeCell ref="H46:K46"/>
    <mergeCell ref="H47:K47"/>
    <mergeCell ref="H48:K48"/>
    <mergeCell ref="H49:K49"/>
    <mergeCell ref="J10:K11"/>
    <mergeCell ref="H42:K42"/>
    <mergeCell ref="H43:K43"/>
    <mergeCell ref="H44:K44"/>
    <mergeCell ref="H45:K45"/>
    <mergeCell ref="A1:C1"/>
    <mergeCell ref="A9:A10"/>
    <mergeCell ref="A2:C2"/>
    <mergeCell ref="G8:I10"/>
    <mergeCell ref="D6:I6"/>
    <mergeCell ref="D5:I5"/>
    <mergeCell ref="D3:I4"/>
    <mergeCell ref="D1:I2"/>
    <mergeCell ref="B9:C10"/>
    <mergeCell ref="L1:M1"/>
    <mergeCell ref="J2:K2"/>
    <mergeCell ref="L2:M2"/>
    <mergeCell ref="J3:K3"/>
    <mergeCell ref="J4:K4"/>
    <mergeCell ref="L4:M4"/>
    <mergeCell ref="J1:K1"/>
    <mergeCell ref="L10:M11"/>
    <mergeCell ref="L5:M5"/>
    <mergeCell ref="L7:M7"/>
    <mergeCell ref="J8:K8"/>
    <mergeCell ref="L8:M8"/>
    <mergeCell ref="J9:K9"/>
    <mergeCell ref="L9:M9"/>
    <mergeCell ref="J6:K6"/>
    <mergeCell ref="J7:K7"/>
    <mergeCell ref="J5:K5"/>
  </mergeCells>
  <dataValidations count="1">
    <dataValidation type="list" allowBlank="1" showInputMessage="1" showErrorMessage="1" sqref="B11:C12">
      <formula1>"EMS(実重量計算),YDH(積載重量計算),OCS(積載重量計算),安い発送方法"</formula1>
    </dataValidation>
  </dataValidations>
  <printOptions horizontalCentered="1" verticalCentered="1"/>
  <pageMargins left="0" right="0" top="1.1811023622047245" bottom="0" header="0" footer="0"/>
  <pageSetup fitToHeight="1" fitToWidth="1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N T</cp:lastModifiedBy>
  <cp:lastPrinted>2023-10-04T02:18:45Z</cp:lastPrinted>
  <dcterms:created xsi:type="dcterms:W3CDTF">2014-02-10T03:30:19Z</dcterms:created>
  <dcterms:modified xsi:type="dcterms:W3CDTF">2023-10-04T02:34:27Z</dcterms:modified>
  <cp:category/>
  <cp:version/>
  <cp:contentType/>
  <cp:contentStatus/>
</cp:coreProperties>
</file>